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MPLOYMENT\Hawaii State Committee of BV (HSCBV)\AGENDA\STATEWIDE\"/>
    </mc:Choice>
  </mc:AlternateContent>
  <xr:revisionPtr revIDLastSave="0" documentId="8_{B8988BB7-34A0-402C-BA1B-78C02F7463E0}" xr6:coauthVersionLast="47" xr6:coauthVersionMax="47" xr10:uidLastSave="{00000000-0000-0000-0000-000000000000}"/>
  <bookViews>
    <workbookView xWindow="-13215" yWindow="-16320" windowWidth="29040" windowHeight="15720" xr2:uid="{FEF46331-3312-4B27-8075-594FF97EF2B6}"/>
  </bookViews>
  <sheets>
    <sheet name="SFY 26 FED" sheetId="1" r:id="rId1"/>
  </sheets>
  <definedNames>
    <definedName name="_xlnm.Print_Area" localSheetId="0">'SFY 26 FED'!$A$1:$G$251</definedName>
    <definedName name="_xlnm.Print_Titles" localSheetId="0">'SFY 26 FED'!$3:$9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1" i="1" l="1"/>
  <c r="I250" i="1"/>
  <c r="I249" i="1"/>
  <c r="G193" i="1"/>
  <c r="G192" i="1"/>
  <c r="G176" i="1"/>
  <c r="G118" i="1"/>
  <c r="G77" i="1"/>
  <c r="G47" i="1"/>
  <c r="G36" i="1"/>
  <c r="G24" i="1"/>
  <c r="G23" i="1"/>
  <c r="G21" i="1"/>
  <c r="G20" i="1"/>
  <c r="G18" i="1"/>
  <c r="G17" i="1"/>
  <c r="G16" i="1"/>
  <c r="G15" i="1"/>
  <c r="G14" i="1"/>
  <c r="G13" i="1"/>
  <c r="G12" i="1"/>
  <c r="G10" i="1"/>
  <c r="G251" i="1" s="1"/>
  <c r="B7" i="1"/>
  <c r="B6" i="1"/>
  <c r="G5" i="1"/>
  <c r="G7" i="1" s="1"/>
  <c r="B5" i="1"/>
  <c r="B4" i="1"/>
  <c r="B8" i="1" s="1"/>
</calcChain>
</file>

<file path=xl/sharedStrings.xml><?xml version="1.0" encoding="utf-8"?>
<sst xmlns="http://schemas.openxmlformats.org/spreadsheetml/2006/main" count="293" uniqueCount="264">
  <si>
    <t>984 RANDOLPH SHEPPARD EXPENDITURE REPORT - SFY 2026</t>
  </si>
  <si>
    <t>SFY 2026</t>
  </si>
  <si>
    <t>Quarterly</t>
  </si>
  <si>
    <t>Operating Budget:</t>
  </si>
  <si>
    <t>1st Quarter (7/1/25 -9/30/25)</t>
  </si>
  <si>
    <t>2nd Quarter (10/1/25-12/31/25)</t>
  </si>
  <si>
    <t>Amount Expensed:</t>
  </si>
  <si>
    <t>3rd Quarter (1/1/26-3/21/26)</t>
  </si>
  <si>
    <t xml:space="preserve">                                                                                                                                                                        </t>
  </si>
  <si>
    <t>4th Quarter (4/1/26-6/30/26)</t>
  </si>
  <si>
    <t>Available Balance:</t>
  </si>
  <si>
    <t>PO #</t>
  </si>
  <si>
    <t>Date</t>
  </si>
  <si>
    <t>Merchant</t>
  </si>
  <si>
    <t>Expended</t>
  </si>
  <si>
    <t>TOTALS by Object Code</t>
  </si>
  <si>
    <t>3390 - Food Supplies, Initial Inventory</t>
  </si>
  <si>
    <t>Lynn Schempp #46 Tripler AMC inventory  supplies reimbursement</t>
  </si>
  <si>
    <t>AC Lyau #37 Prince Kuhio Federal Bldg initial inventory</t>
  </si>
  <si>
    <t>3510 - NFBEI Subscription</t>
  </si>
  <si>
    <t>3620 - Freight &amp; Delivery charges</t>
  </si>
  <si>
    <t>REW #66 NSA Kunia Tunnel new Avantco shipment of display warmers Sep2025</t>
  </si>
  <si>
    <t>3710 - Postage</t>
  </si>
  <si>
    <t>USPS #55 Matsunaga susp and facility closure letter 5/29/26</t>
  </si>
  <si>
    <t>3790 - Other Postage, FedEx</t>
  </si>
  <si>
    <t>4290 - Transportation Intra-State, BV</t>
  </si>
  <si>
    <t>4390 - Subsistence Intra-State BV (meal allowance)</t>
  </si>
  <si>
    <t>4490 - Out-of-State BV Airfare</t>
  </si>
  <si>
    <t>Wanda Takaesu NABM BEP Training and NAMA Trade Show May 2025</t>
  </si>
  <si>
    <t>Wanda Takaesu RSVA Sagebrush Feb 2025 airfare</t>
  </si>
  <si>
    <t>4520 - Subsistence Out-of-State, Other</t>
  </si>
  <si>
    <t>4590 - Subsistence Out-of-State, BV</t>
  </si>
  <si>
    <t>Wanda Takaesu airfare &amp; excess lodging reimbursement NABM-NAMA 2025</t>
  </si>
  <si>
    <t>Wanda Takaesu RSVA Sagebrush Feb 2025 excess lodging</t>
  </si>
  <si>
    <t>4810 - Other Travel (Taxi, Shuttle, etc.)</t>
  </si>
  <si>
    <t>Wanda Takaesu RSVA Sagebrush Feb 2025 taxi</t>
  </si>
  <si>
    <t>5805 - Repair &amp; Maintenance (Refurbish Facility), Cabinets, Display Shelving, Plumbing, ELECTRICAL, etc</t>
  </si>
  <si>
    <t>Commercial Bldg Maint #51 Hale Koa demo &amp; haul away cabinets</t>
  </si>
  <si>
    <t>Commercial Building Maint #55 Matsunaga fix cabinet doors July 2025</t>
  </si>
  <si>
    <t>homedepot.com #55 Matsunaga marine grade extension cord</t>
  </si>
  <si>
    <t xml:space="preserve">homedepot.com #55 Matsunaga surge protectors w/USB </t>
  </si>
  <si>
    <t>homedepot.com #51 Hale Koa replacement counter Aug 2025</t>
  </si>
  <si>
    <t>Amazon #55 Matsunaga shelf clips</t>
  </si>
  <si>
    <t xml:space="preserve">Commercial Bldg Maint #51 Hale Koa supp PO for 9019769 to demo slat walls </t>
  </si>
  <si>
    <t>5810 - Repair &amp; Maintenance, NEW EQUIPMENT - hot dog grill, food warmers, coolers, etc</t>
  </si>
  <si>
    <t>Commercial Building Maint #51 Hale Koa install cabinets and countertops</t>
  </si>
  <si>
    <t>Commercial Bldg Maint #51 Hale Koa remove wall paper and paint</t>
  </si>
  <si>
    <t xml:space="preserve">Commercial Building Maint #51 Hale Koa finish work on countertop and trimming </t>
  </si>
  <si>
    <t>Commercial Bldg Maint #51 Hale Koa install base board trimming</t>
  </si>
  <si>
    <t>Commercial Building Maint #46 Tripler AMC</t>
  </si>
  <si>
    <t>REW #66 NSA Kunia Tunnel new Avantco 48" display warner</t>
  </si>
  <si>
    <t>REW #51 Hale Koa new work table Sep 2025</t>
  </si>
  <si>
    <t>CAPS #62 NCTAMS install coffee water filter Sep 2025</t>
  </si>
  <si>
    <t>Cantaloupe Systems #37 Prince Kuhio Fed Bldg supp PO for 9019778</t>
  </si>
  <si>
    <t>Squareup.com #61 Camp Smith new handheld POS Feb 2026</t>
  </si>
  <si>
    <t>REW #51 Hale Koa 3 new thermofresh servers March 2026</t>
  </si>
  <si>
    <t>REW #51 Hale Koa new funnel coffee baskets April 2026</t>
  </si>
  <si>
    <t>Squareup.com #55 Matsunaga POS system April 2026</t>
  </si>
  <si>
    <t>Squareup.com #37 Prince Kuhio Federal Bldg handheld scanner April 2026</t>
  </si>
  <si>
    <t xml:space="preserve">BestBuy.com #55 Matsunaga Wing wireless keyboard </t>
  </si>
  <si>
    <t>REW #62 NCTAMS new 2-dr top mount freezer April 2026</t>
  </si>
  <si>
    <t>(ENCUMBERED)</t>
  </si>
  <si>
    <t>5820 - Repair &amp; Maintenance, REPLACEMENT EQUIPMENT - hot dog grill, food warmers, coolers, etc.</t>
  </si>
  <si>
    <t xml:space="preserve">REW #37 Prince Kuhio Federal Bldg replacement food warmer </t>
  </si>
  <si>
    <t>homedepot.com #37 Prince Kuhio Federal Bldg replacement ice machine June 2025</t>
  </si>
  <si>
    <t>homedepot.com #37 Prince Kuhio Federal Bldg replacement outdoor chairs June 2025</t>
  </si>
  <si>
    <t>REW #62 NCTAMS replacement rice cooker</t>
  </si>
  <si>
    <t>Pacific Store Fixtures #51 Hale Koa (4) dolly rack bases</t>
  </si>
  <si>
    <t>homedepot.com #51 Hale Koa replacement ppr towel and soap dispenser July 2025</t>
  </si>
  <si>
    <t xml:space="preserve">homedepot.com #51 Hale Koa replacement shelving July 2025 </t>
  </si>
  <si>
    <t xml:space="preserve">Mid City #62 NCTAMS supplemental PO for #9010102 </t>
  </si>
  <si>
    <t xml:space="preserve">Mid City #62 NCTAMS supplemental PO for 9020103 (SFY25) </t>
  </si>
  <si>
    <t>Mid City #51 Hale Koa replacement airpots</t>
  </si>
  <si>
    <t>Best Buy #51 Hale Koa new Square reader</t>
  </si>
  <si>
    <t>REW #66 NSA Kunia Tunnel replacement  Avantco 48" display warner</t>
  </si>
  <si>
    <t>REW #66 NSA Kunia Tunnel replacement  Omcan 26" display warner</t>
  </si>
  <si>
    <t>REW #37 Prince Kuhio Federal Bldg replacement glass door frig</t>
  </si>
  <si>
    <t>Wanda Takaesu #67 JBPPH reimbursement for replacement coffee airpot brewer</t>
  </si>
  <si>
    <t>Mid City #54 E-Wing replacement pastry display</t>
  </si>
  <si>
    <t>Lowes.com #39 Arizona Memorial replacement fan Sep 2025</t>
  </si>
  <si>
    <t>Mid City #51 Hale Koa replacement airpots Oct 2025</t>
  </si>
  <si>
    <t xml:space="preserve">homedepot.com #51 Hale Koa replacement floor mats and safe Oct 2025 </t>
  </si>
  <si>
    <t>REW #46 Tripler AMC replacement display warmer Oct 2025</t>
  </si>
  <si>
    <t>Squareup.com #37 Prince Kuhio Fed Bldg replacement barcode scanner Jan 2026</t>
  </si>
  <si>
    <t>lowes.com #39 Arizona Memorial (4) replacement fan Oct 2025</t>
  </si>
  <si>
    <t>REW #37 Prince Kuhio Federal Bldg replacement thermometers</t>
  </si>
  <si>
    <t>REW #51 Hale Koa replacement Bunn coffee brewer and server Jan 2026</t>
  </si>
  <si>
    <t>REW #62 NCTAMS replacement top mount cooler March 2026</t>
  </si>
  <si>
    <t>homedepot.com #51 Hale Koa replacement shelving w/casters April 2026</t>
  </si>
  <si>
    <t>REW #68 DPAA replacement rice pot</t>
  </si>
  <si>
    <t>Lowvisionsupply.com #67 JBPHH replacement talking food scale May 2026</t>
  </si>
  <si>
    <t>Bargreen #67 JBPHH Bldg 67 replacement merchandiser Feb 2026</t>
  </si>
  <si>
    <t>Bargreen #66 NSA replacement open air refrigerator April 2026</t>
  </si>
  <si>
    <t>5890 - Repair &amp; Maintenance, OTHER</t>
  </si>
  <si>
    <t xml:space="preserve">CAPS #37 Prince Kuhio Federal Bldg fix compressor </t>
  </si>
  <si>
    <t>CAPS #37 Prince Kuhio Federal Bldg supp PO for 9020370 (SFY 25)</t>
  </si>
  <si>
    <t>CAPS #39 Arizona Memorial fix walk-in cooler July 2025</t>
  </si>
  <si>
    <t>CAPS #55 Matsunaga Wing Tripler repair food warmer July 2025</t>
  </si>
  <si>
    <t>CAPS #51 Hale Koa clean &amp; repair frig</t>
  </si>
  <si>
    <t>CAPS #51 Hale Koa repair frig June 2025 ref #9020085</t>
  </si>
  <si>
    <t>C&amp;C Cabinets #51 Hale Koa replacement cabinets</t>
  </si>
  <si>
    <t>Oahu Fire #62 NCTAMS supp PO for 9019187 annual fire ext inspect Aug 2025</t>
  </si>
  <si>
    <t>CAPS #46 Tripler AMC repair fd warmer Aug 2025</t>
  </si>
  <si>
    <t xml:space="preserve">CAPS #51 Hale Koa install water filter </t>
  </si>
  <si>
    <t>CAPS #54 E-Wing Tripler fix food warmer light Mar 2025</t>
  </si>
  <si>
    <t>CAPS #62 NCTAMS repair 2-dr merch Sep 2025</t>
  </si>
  <si>
    <t xml:space="preserve">Oahu Fire #62 NCTAMS semi-annual range hood inspect </t>
  </si>
  <si>
    <t>CAPS #46 Tripler AMC supplement for #9020152 replace condensate pans</t>
  </si>
  <si>
    <t>Alii Fire #37 Prince Kuhio Federal Bldg annual fire inspect Oct 2025</t>
  </si>
  <si>
    <t>535 Plumbing #51 Hale Koa fix leaking sink Nov 2025</t>
  </si>
  <si>
    <t>CAPS #68 JBPHH repair fd warmer and frig</t>
  </si>
  <si>
    <t>Eddie's Refrigeration #55 Matsunaga Wing repair freezer Nov 2025</t>
  </si>
  <si>
    <t>CAPS #54 E-Wing Tripler AMC change light bulb of warmer Nov 2025</t>
  </si>
  <si>
    <t>CAPS #51 Hale Koa adjust coffee machine Nov 2025</t>
  </si>
  <si>
    <t>CAPS #68 JBPHH repair fd warmer lights</t>
  </si>
  <si>
    <t>CAPS #37 Prince Kuhio Federal Bldg fix fd warmer Jan 2026</t>
  </si>
  <si>
    <t>CAPS #55 Matsunaga Wing Tripler fix freezer leak Feb 2026</t>
  </si>
  <si>
    <t>CAPS #62 NCTAMS repair leak in merchandiser Feb 2026</t>
  </si>
  <si>
    <t>`</t>
  </si>
  <si>
    <t>CAPS # 55 Matsunaga Wing repair cooler leak Feb 2026</t>
  </si>
  <si>
    <t>CAPS # 37 Prince Kuhio Federal Bldg fix warmer light switch Feb 2026</t>
  </si>
  <si>
    <t>Eddie's Refrigeration #39 Arizona Memorial repair walk-in cooler ballast Sep 2025</t>
  </si>
  <si>
    <t>CAPS #46 Tripler AMC fix merchandiser door Mar 2026</t>
  </si>
  <si>
    <t>CAPS #61 Camp Smith repair cooler door Mar 2026</t>
  </si>
  <si>
    <t>CAPS #37 Prince Kuhio Federal Bldg fix coffee machine April 2026</t>
  </si>
  <si>
    <t>CAPS #55 Matsunaga Wing repair leak in freezer April 2026</t>
  </si>
  <si>
    <t>CAPS #46 Tripler replace cooler door retractor April 2026</t>
  </si>
  <si>
    <t>Oahu Fire Protection #62 NCTAMS semi-annual range hood inspection March 2026</t>
  </si>
  <si>
    <t>CAPS #68 DPAA repair food warmer April 2026</t>
  </si>
  <si>
    <t>CAPS #55 Matsunaga repair freezer panel March 2026</t>
  </si>
  <si>
    <t>CAPS #62 NCTAMS repair steam table March 2026</t>
  </si>
  <si>
    <t>CAPS #62 NCTAMS repair 2-dr cooler March 2026</t>
  </si>
  <si>
    <t>CAPS #62 NCTAMS replace freezer compressor April 2026</t>
  </si>
  <si>
    <t>CAPS #62 NCTAMS clear frig drain April 2026</t>
  </si>
  <si>
    <t>CAPS #46 Tripler replace food warmer switch May 2026</t>
  </si>
  <si>
    <t>CAPS #37 Prince Kuhio Federal Bldg repair frig condensater May 2026</t>
  </si>
  <si>
    <t>5910 - Medical, Life Insurance</t>
  </si>
  <si>
    <t>Schempp, Lynn prorated retirement SFY 25</t>
  </si>
  <si>
    <t>Standard Ins Fed July and Aug 2025</t>
  </si>
  <si>
    <t>Chinn, James $5k partial medical SFY 26</t>
  </si>
  <si>
    <t>Steve Kim $5k partial medical SFY 26</t>
  </si>
  <si>
    <t>Desiree Lacewell $5k partial medical SFY 26</t>
  </si>
  <si>
    <t>Satomi Morioka $5k partial medical SFY 26</t>
  </si>
  <si>
    <t>Rhani Naki $5k partial medical SFY 26</t>
  </si>
  <si>
    <t>Norman Ota $5k partial medical SFY 26</t>
  </si>
  <si>
    <t>Jessica Parsell $5k partial medical SFY 26</t>
  </si>
  <si>
    <t>Donald Patterson $5k partial medical SFY 26</t>
  </si>
  <si>
    <t>Justin Shim $5k partial medical SFY 26</t>
  </si>
  <si>
    <t>Jonah Sniffen $5k partial medical SFY 26</t>
  </si>
  <si>
    <t>Virgil Stinnett $5k partial medical SFY 26</t>
  </si>
  <si>
    <t>Wanda Takaesu $5k partial medical SFY 26</t>
  </si>
  <si>
    <t>Brandon Tamashiro $5k partial medical SFY 26</t>
  </si>
  <si>
    <t>Brian Tamashiro $5k partial medical SFY 26</t>
  </si>
  <si>
    <t>Myles Tamashiro $5k partial medical SFY 26</t>
  </si>
  <si>
    <t>Standard Ins Sep 2025 (14) fed</t>
  </si>
  <si>
    <t>Standard Ins Oct 2025 group life fed</t>
  </si>
  <si>
    <t>James Chinn $5k 2nd half medical SFY 26</t>
  </si>
  <si>
    <t>Steve Kim $5k 2nd half medical SFY 26</t>
  </si>
  <si>
    <t>Desiree Lacewell $5k 2nd half medical SFY 26</t>
  </si>
  <si>
    <t>Satomi Morioka $5k 2nd half medical SFY 26</t>
  </si>
  <si>
    <t>Rhani Naki $5k 2nd half medical SFY 26</t>
  </si>
  <si>
    <t>Norman Ota $5k 2nd half medical SFY 26</t>
  </si>
  <si>
    <t>Jessica Parsell $5k 2nd half medical SFY 26</t>
  </si>
  <si>
    <t>Donald Patterson $5k 2nd half medical SFY 26</t>
  </si>
  <si>
    <t>Justin Shim $5k 2nd half medical SFY 26</t>
  </si>
  <si>
    <t>Jonah Sniffen $5k 2nd half medical SFY 26</t>
  </si>
  <si>
    <t>Virgil Stinnett $5k 2nd half medical SFY 26</t>
  </si>
  <si>
    <t>Wanda Takaesu $5k 2nd half medical SFY 26</t>
  </si>
  <si>
    <t>Brandon Tamashiro $5k 2nd half medical SFY 26</t>
  </si>
  <si>
    <t>Brian Tamashiro $5k 2nd half medical SFY 26</t>
  </si>
  <si>
    <t>Myles Tamashiro $5k 2nd half medical SFY 26</t>
  </si>
  <si>
    <t>Standard Ins (14) fed Nov 2025</t>
  </si>
  <si>
    <t>Standard Ins (15) fed Dec 2025</t>
  </si>
  <si>
    <t>James Chinn medical supplement SFY 26</t>
  </si>
  <si>
    <t>Steve Kim medical supplement SFY 26</t>
  </si>
  <si>
    <t>Desiree Lacewell medical supplement SFY 26</t>
  </si>
  <si>
    <t>Satomi Morioka medical supplement SFY 26</t>
  </si>
  <si>
    <t>Rhani Naki medical supplement SFY 26</t>
  </si>
  <si>
    <t>Norman Ota medical supplement SFY 26</t>
  </si>
  <si>
    <t>Jessica Parsell medical supplement SFY 26</t>
  </si>
  <si>
    <t>Donald Patterson medical supplement SFY 26</t>
  </si>
  <si>
    <t>Justin Shim medical supplement SFY 26</t>
  </si>
  <si>
    <t>Jonah Sniffen medical supplement SFY 26</t>
  </si>
  <si>
    <t>Virgil Sinnett medical supplement SFY 26</t>
  </si>
  <si>
    <t>Wanda Takaesu medical supplement SFY 26</t>
  </si>
  <si>
    <t>Brandon Tamashiro medical supplement SFY 26</t>
  </si>
  <si>
    <t>Brian Tamashiro medical supplement SFY 26</t>
  </si>
  <si>
    <t>Myles Tamashiro medical supplement SFY 26</t>
  </si>
  <si>
    <t>Standard Ins Jan 2026 group life Jan 2026</t>
  </si>
  <si>
    <t>Standard Ins Feb 2026 fed</t>
  </si>
  <si>
    <t>Standard Ins March 2026</t>
  </si>
  <si>
    <t>Brad Basta prorated medical benefits SFY 26</t>
  </si>
  <si>
    <t>7010 - Retirement</t>
  </si>
  <si>
    <t>Standard Ins April 2026</t>
  </si>
  <si>
    <t>Standard Ins May 2026</t>
  </si>
  <si>
    <t>Standard Ins June 2026 fed</t>
  </si>
  <si>
    <t>Bradley Basta 2026 retirement benefit</t>
  </si>
  <si>
    <t>James Chinn 2026 retirement benefit</t>
  </si>
  <si>
    <t>Steve Kim 2026 retirement benefit</t>
  </si>
  <si>
    <t>Desiree Lacewell 2026 retirement benefit</t>
  </si>
  <si>
    <t>Satomi Morioka 2026 retirement benefit</t>
  </si>
  <si>
    <t>Rhani Naki 2026 retirement benefit</t>
  </si>
  <si>
    <t>Jessica Parsell 2026 retirement benefit</t>
  </si>
  <si>
    <t>Donald Patterson 2026 retirement benefit</t>
  </si>
  <si>
    <t>Justin Shim 2026 retirement benefit</t>
  </si>
  <si>
    <t>Jonah Sniffen 2026 retirement benefit</t>
  </si>
  <si>
    <t>Virgil Stinnett 2026 retirement benefit</t>
  </si>
  <si>
    <t>Wanda Takaesu 2026 retirement benefit</t>
  </si>
  <si>
    <t>Brandon Tamashiro 2026 retirement benefit</t>
  </si>
  <si>
    <t>Brian Tamashiro retirement benefit</t>
  </si>
  <si>
    <t>Myles Tamashiro 2026 retirement benefit</t>
  </si>
  <si>
    <t>Norman Ota prorated 2026 retirement benefit</t>
  </si>
  <si>
    <t>7203  - Registration</t>
  </si>
  <si>
    <t>7290 - Other Current Expenditures, VM Commissions to BV</t>
  </si>
  <si>
    <t>Malama Moving Co LLC #51 Hale Koa remove all items to clear floor</t>
  </si>
  <si>
    <t xml:space="preserve">assigned vm comm FED </t>
  </si>
  <si>
    <t>Commercial Bldg #51 Hale Koa remove/dispose 2 freezers</t>
  </si>
  <si>
    <t>Steve Kim NSA - BV paid back $1,100.10</t>
  </si>
  <si>
    <t>Commercial Bldg Maint #37 Federal Bldg supp PO for 9019783 sanitize facility for new vendor</t>
  </si>
  <si>
    <t>Malama Moving Co #51 Hale Koa return all items to facility</t>
  </si>
  <si>
    <t>Commercial Bldg Maint #62 NCTAMS general cleaning Aug 2025</t>
  </si>
  <si>
    <t>Commercial Bldg Maint #51 Hale Koa general cleaning</t>
  </si>
  <si>
    <t>assigned vm commissions FED</t>
  </si>
  <si>
    <t>CAPS # 51 Hale Koa install coffee brewer Feb 2026</t>
  </si>
  <si>
    <t>James Chinn sick/vacation benefit SFY 26</t>
  </si>
  <si>
    <t>Steve Kim sick/vacation benefit SFY 26</t>
  </si>
  <si>
    <t>Desiree Lacewell sick/vacation benefit SFY 26</t>
  </si>
  <si>
    <t>Satomi Morioka sick/vacation benefit SFY 26</t>
  </si>
  <si>
    <t>Rhani Naki sick/vacation benefit SFY 26</t>
  </si>
  <si>
    <t>Norman Ota sick/vacation benefit SFY 26</t>
  </si>
  <si>
    <t>Jessica Parsell sick/vacation benefit SFY 26</t>
  </si>
  <si>
    <t>Donald Patterson sick/vacation benefit SFY 26</t>
  </si>
  <si>
    <t>Justin Shim sick/vacation benefit SFY 26</t>
  </si>
  <si>
    <t>Jonah Sniffen sick/vacation benefit SFY 26</t>
  </si>
  <si>
    <t>Virgil Stinnett sick/vacation benefit SFY 26</t>
  </si>
  <si>
    <t>Wanda Takaesu sick/vacation benefit SFY 26</t>
  </si>
  <si>
    <t>Brandon Tamashiro sick/vacation benefit SFY 26</t>
  </si>
  <si>
    <t>Brian Tamashiro sick/vacation benefit SFY 26</t>
  </si>
  <si>
    <t>Myles Tamashiron sick/vacation benefit SFY 26</t>
  </si>
  <si>
    <t>VM commissions FED</t>
  </si>
  <si>
    <t>One Day Signs #62 NCTAMS signage</t>
  </si>
  <si>
    <t xml:space="preserve"> Bradley Basta 2026 Spring stimulus </t>
  </si>
  <si>
    <t xml:space="preserve"> Desiree Lacewell 2026 Spring stimulus </t>
  </si>
  <si>
    <t>Satomi Morioka 2026 Spring stimulus</t>
  </si>
  <si>
    <t xml:space="preserve"> Rhani Naki 2026 Spring stimulus </t>
  </si>
  <si>
    <t xml:space="preserve"> Norman Ota 2026 Spring stimulus </t>
  </si>
  <si>
    <t xml:space="preserve"> Jessica Parsell 2026 Spring stimulus </t>
  </si>
  <si>
    <t xml:space="preserve"> Donald Patterson 2026 Spring stimulus </t>
  </si>
  <si>
    <t xml:space="preserve"> Justin Shim 2026 Spring stimulus </t>
  </si>
  <si>
    <t xml:space="preserve"> Jonah Sniffen 2026 Spring stimulus </t>
  </si>
  <si>
    <t>Virgil Stinnett 2026 Spring stimulus</t>
  </si>
  <si>
    <t xml:space="preserve"> Wanda Takaesu 2026 Spring stimulus </t>
  </si>
  <si>
    <t xml:space="preserve"> Brandon Tamashiro 2026 Spring stimulus </t>
  </si>
  <si>
    <t xml:space="preserve"> Brian Tamashiro 2026 Spring stimulus </t>
  </si>
  <si>
    <t>Brad Basta prorated sick/vacation leave SFY 26</t>
  </si>
  <si>
    <t>Translucent LLC #60 NSA demolition and rebuild of coffee shop and mini mart June 2026</t>
  </si>
  <si>
    <t>(EMCUMBERED)</t>
  </si>
  <si>
    <t>VM comm fed</t>
  </si>
  <si>
    <t>Malama Moving Co #55 Matsunaga Wing remove all inventory and misc items and deliver to Ho'opono May 2026</t>
  </si>
  <si>
    <t>CAPS #46 Tripler AMC transfer switch out chest freezer from/to Ho'opono</t>
  </si>
  <si>
    <t>VHD 808 Konbini catering HSCBV 6/27/26 mtg and training</t>
  </si>
  <si>
    <t>TOTAL BENEFITS PAID:</t>
  </si>
  <si>
    <t>ENCUMBERED:</t>
  </si>
  <si>
    <t>TOTAL EXPENDITURES: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</si>
</sst>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yy;@"/>
    <numFmt numFmtId="165" formatCode="mm/dd/yy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sz val="14"/>
      <color theme="1"/>
      <name val="Arial Black"/>
      <family val="2"/>
    </font>
    <font>
      <sz val="14"/>
      <color rgb="FFFF0000"/>
      <name val="Arial Black"/>
      <family val="2"/>
    </font>
    <font>
      <sz val="14"/>
      <color rgb="FF0A0AAE"/>
      <name val="Arial Black"/>
      <family val="2"/>
    </font>
    <font>
      <sz val="14"/>
      <color theme="9" tint="-0.249977111117893"/>
      <name val="Arial Black"/>
      <family val="2"/>
    </font>
    <font>
      <sz val="14"/>
      <color theme="4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0" tint="-4.9989318521683403E-2"/>
      </left>
      <right style="double">
        <color theme="0" tint="-4.9989318521683403E-2"/>
      </right>
      <top/>
      <bottom/>
      <diagonal/>
    </border>
    <border>
      <left style="double">
        <color theme="0" tint="-4.9989318521683403E-2"/>
      </left>
      <right style="double">
        <color theme="0" tint="-4.9989318521683403E-2"/>
      </right>
      <top/>
      <bottom style="double">
        <color theme="0" tint="-4.9989318521683403E-2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right"/>
    </xf>
    <xf numFmtId="4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4" fontId="4" fillId="0" borderId="0" xfId="0" applyNumberFormat="1" applyFont="1"/>
    <xf numFmtId="0" fontId="5" fillId="0" borderId="0" xfId="0" applyFont="1" applyAlignment="1">
      <alignment horizontal="right"/>
    </xf>
    <xf numFmtId="44" fontId="5" fillId="0" borderId="0" xfId="0" applyNumberFormat="1" applyFont="1"/>
    <xf numFmtId="44" fontId="4" fillId="0" borderId="0" xfId="0" applyNumberFormat="1" applyFont="1" applyAlignment="1">
      <alignment horizontal="center"/>
    </xf>
    <xf numFmtId="44" fontId="6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4" fontId="2" fillId="2" borderId="0" xfId="0" applyNumberFormat="1" applyFont="1" applyFill="1" applyAlignment="1">
      <alignment horizontal="center" vertical="center"/>
    </xf>
    <xf numFmtId="44" fontId="2" fillId="0" borderId="0" xfId="0" applyNumberFormat="1" applyFont="1" applyAlignment="1">
      <alignment horizontal="left" vertical="top"/>
    </xf>
    <xf numFmtId="44" fontId="2" fillId="3" borderId="0" xfId="0" applyNumberFormat="1" applyFont="1" applyFill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2" borderId="2" xfId="0" applyNumberFormat="1" applyFont="1" applyFill="1" applyBorder="1" applyAlignment="1">
      <alignment horizontal="center"/>
    </xf>
    <xf numFmtId="44" fontId="2" fillId="3" borderId="2" xfId="0" applyNumberFormat="1" applyFont="1" applyFill="1" applyBorder="1"/>
    <xf numFmtId="0" fontId="2" fillId="0" borderId="2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44" fontId="2" fillId="0" borderId="2" xfId="0" applyNumberFormat="1" applyFont="1" applyBorder="1" applyAlignment="1">
      <alignment horizontal="center" vertical="center"/>
    </xf>
    <xf numFmtId="44" fontId="2" fillId="3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top"/>
    </xf>
    <xf numFmtId="165" fontId="2" fillId="0" borderId="2" xfId="0" applyNumberFormat="1" applyFont="1" applyBorder="1" applyAlignment="1">
      <alignment horizontal="center" vertical="top"/>
    </xf>
    <xf numFmtId="44" fontId="2" fillId="2" borderId="2" xfId="0" applyNumberFormat="1" applyFont="1" applyFill="1" applyBorder="1" applyAlignment="1">
      <alignment horizontal="left" vertical="top"/>
    </xf>
    <xf numFmtId="4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center" vertical="top" wrapText="1"/>
    </xf>
    <xf numFmtId="44" fontId="2" fillId="3" borderId="2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4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4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2" borderId="2" xfId="0" applyNumberFormat="1" applyFont="1" applyFill="1" applyBorder="1" applyAlignment="1">
      <alignment horizontal="center" vertical="center"/>
    </xf>
    <xf numFmtId="44" fontId="2" fillId="3" borderId="2" xfId="0" applyNumberFormat="1" applyFont="1" applyFill="1" applyBorder="1" applyAlignment="1">
      <alignment horizontal="center" vertical="center"/>
    </xf>
    <xf numFmtId="44" fontId="2" fillId="2" borderId="3" xfId="0" applyNumberFormat="1" applyFont="1" applyFill="1" applyBorder="1" applyAlignment="1">
      <alignment horizontal="center" vertical="top" wrapText="1"/>
    </xf>
    <xf numFmtId="44" fontId="2" fillId="2" borderId="3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top"/>
    </xf>
    <xf numFmtId="44" fontId="2" fillId="2" borderId="2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horizontal="right"/>
    </xf>
    <xf numFmtId="44" fontId="2" fillId="2" borderId="2" xfId="0" applyNumberFormat="1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44" fontId="2" fillId="2" borderId="0" xfId="0" applyNumberFormat="1" applyFont="1" applyFill="1" applyAlignment="1">
      <alignment vertical="top"/>
    </xf>
    <xf numFmtId="44" fontId="2" fillId="2" borderId="0" xfId="0" applyNumberFormat="1" applyFont="1" applyFill="1"/>
    <xf numFmtId="44" fontId="2" fillId="2" borderId="3" xfId="0" applyNumberFormat="1" applyFont="1" applyFill="1" applyBorder="1" applyAlignment="1">
      <alignment vertical="top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44" fontId="2" fillId="2" borderId="3" xfId="0" applyNumberFormat="1" applyFont="1" applyFill="1" applyBorder="1" applyAlignment="1">
      <alignment vertical="center"/>
    </xf>
    <xf numFmtId="44" fontId="2" fillId="2" borderId="3" xfId="0" applyNumberFormat="1" applyFont="1" applyFill="1" applyBorder="1"/>
    <xf numFmtId="44" fontId="2" fillId="0" borderId="2" xfId="0" applyNumberFormat="1" applyFont="1" applyBorder="1" applyAlignment="1">
      <alignment vertical="top"/>
    </xf>
    <xf numFmtId="44" fontId="2" fillId="3" borderId="2" xfId="0" applyNumberFormat="1" applyFont="1" applyFill="1" applyBorder="1" applyAlignment="1">
      <alignment vertical="top"/>
    </xf>
    <xf numFmtId="165" fontId="2" fillId="2" borderId="2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165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4" fontId="2" fillId="0" borderId="2" xfId="0" applyNumberFormat="1" applyFont="1" applyBorder="1"/>
    <xf numFmtId="14" fontId="2" fillId="0" borderId="2" xfId="0" applyNumberFormat="1" applyFont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left" vertical="center"/>
    </xf>
    <xf numFmtId="44" fontId="2" fillId="0" borderId="2" xfId="0" applyNumberFormat="1" applyFont="1" applyBorder="1" applyAlignment="1">
      <alignment horizontal="left"/>
    </xf>
    <xf numFmtId="44" fontId="2" fillId="3" borderId="2" xfId="0" applyNumberFormat="1" applyFont="1" applyFill="1" applyBorder="1" applyAlignment="1">
      <alignment horizontal="left" vertical="top" wrapText="1"/>
    </xf>
    <xf numFmtId="44" fontId="2" fillId="0" borderId="2" xfId="0" applyNumberFormat="1" applyFont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left"/>
    </xf>
    <xf numFmtId="44" fontId="2" fillId="2" borderId="2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shrinkToFit="1"/>
    </xf>
    <xf numFmtId="44" fontId="2" fillId="2" borderId="5" xfId="0" applyNumberFormat="1" applyFont="1" applyFill="1" applyBorder="1" applyAlignment="1">
      <alignment horizontal="left" vertical="center"/>
    </xf>
    <xf numFmtId="44" fontId="2" fillId="2" borderId="5" xfId="0" applyNumberFormat="1" applyFont="1" applyFill="1" applyBorder="1" applyAlignment="1">
      <alignment horizontal="left"/>
    </xf>
    <xf numFmtId="44" fontId="2" fillId="2" borderId="5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 shrinkToFit="1"/>
    </xf>
    <xf numFmtId="44" fontId="2" fillId="2" borderId="0" xfId="0" applyNumberFormat="1" applyFont="1" applyFill="1" applyAlignment="1">
      <alignment horizontal="left" vertical="center"/>
    </xf>
    <xf numFmtId="44" fontId="2" fillId="2" borderId="0" xfId="0" applyNumberFormat="1" applyFont="1" applyFill="1" applyAlignment="1">
      <alignment horizontal="left"/>
    </xf>
    <xf numFmtId="44" fontId="2" fillId="2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4" fontId="2" fillId="0" borderId="0" xfId="0" applyNumberFormat="1" applyFont="1" applyAlignment="1">
      <alignment horizontal="left"/>
    </xf>
    <xf numFmtId="44" fontId="2" fillId="0" borderId="0" xfId="0" applyNumberFormat="1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left" vertical="center"/>
    </xf>
    <xf numFmtId="44" fontId="2" fillId="3" borderId="2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wrapText="1"/>
    </xf>
    <xf numFmtId="165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44" fontId="2" fillId="2" borderId="3" xfId="0" applyNumberFormat="1" applyFont="1" applyFill="1" applyBorder="1" applyAlignment="1">
      <alignment horizontal="left" vertical="top"/>
    </xf>
    <xf numFmtId="44" fontId="2" fillId="0" borderId="3" xfId="0" applyNumberFormat="1" applyFont="1" applyBorder="1" applyAlignment="1">
      <alignment horizontal="left" vertical="top"/>
    </xf>
    <xf numFmtId="44" fontId="2" fillId="0" borderId="3" xfId="0" applyNumberFormat="1" applyFont="1" applyBorder="1"/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4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shrinkToFit="1"/>
    </xf>
    <xf numFmtId="44" fontId="2" fillId="2" borderId="3" xfId="0" applyNumberFormat="1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2" borderId="2" xfId="0" applyFont="1" applyFill="1" applyBorder="1"/>
    <xf numFmtId="0" fontId="2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7C6D-6F2E-4DA1-A5D9-3ECA5CC0B200}">
  <dimension ref="A1:I251"/>
  <sheetViews>
    <sheetView tabSelected="1" view="pageBreakPreview" zoomScale="89" zoomScaleNormal="73" zoomScaleSheetLayoutView="89" workbookViewId="0">
      <pane xSplit="1" ySplit="9" topLeftCell="B10" activePane="bottomRight" state="frozen"/>
      <selection activeCell="C550" sqref="C550"/>
      <selection pane="topRight" activeCell="C550" sqref="C550"/>
      <selection pane="bottomLeft" activeCell="C550" sqref="C550"/>
      <selection pane="bottomRight" activeCell="A237" sqref="A237"/>
    </sheetView>
  </sheetViews>
  <sheetFormatPr defaultColWidth="9.1796875" defaultRowHeight="22" x14ac:dyDescent="0.65"/>
  <cols>
    <col min="1" max="1" width="64.54296875" style="4" customWidth="1"/>
    <col min="2" max="2" width="20.81640625" style="2" bestFit="1" customWidth="1"/>
    <col min="3" max="3" width="20.81640625" style="5" bestFit="1" customWidth="1"/>
    <col min="4" max="4" width="61.1796875" style="2" customWidth="1"/>
    <col min="5" max="5" width="29.7265625" style="3" customWidth="1"/>
    <col min="6" max="6" width="1.81640625" style="3" customWidth="1"/>
    <col min="7" max="7" width="25.81640625" style="4" customWidth="1"/>
    <col min="8" max="8" width="37.1796875" style="4" bestFit="1" customWidth="1"/>
    <col min="9" max="9" width="21.36328125" style="4" bestFit="1" customWidth="1"/>
    <col min="10" max="16384" width="9.1796875" style="4"/>
  </cols>
  <sheetData>
    <row r="1" spans="1:7" ht="28" x14ac:dyDescent="0.8">
      <c r="A1" s="1" t="s">
        <v>0</v>
      </c>
      <c r="C1" s="2"/>
    </row>
    <row r="2" spans="1:7" x14ac:dyDescent="0.65">
      <c r="C2" s="2"/>
    </row>
    <row r="3" spans="1:7" x14ac:dyDescent="0.65">
      <c r="A3" s="4" t="s">
        <v>1</v>
      </c>
      <c r="B3" s="2" t="s">
        <v>2</v>
      </c>
      <c r="E3" s="6" t="s">
        <v>3</v>
      </c>
      <c r="F3" s="6"/>
      <c r="G3" s="7">
        <v>965000</v>
      </c>
    </row>
    <row r="4" spans="1:7" x14ac:dyDescent="0.65">
      <c r="A4" s="8" t="s">
        <v>4</v>
      </c>
      <c r="B4" s="9">
        <f>SUM(E24:E35,E118:E136,E47:E62,E77:E88,E193:E202,E10,E18:E19,E21:E22,E13,E12,E17:E17,E36:E39,E192,E23,)</f>
        <v>166192.66999999998</v>
      </c>
      <c r="E4" s="10"/>
      <c r="F4" s="10"/>
      <c r="G4" s="11"/>
    </row>
    <row r="5" spans="1:7" x14ac:dyDescent="0.65">
      <c r="A5" s="8" t="s">
        <v>5</v>
      </c>
      <c r="B5" s="7">
        <f>SUM(E11,E63:E69,E89:E96,E137:E169,E203:E204,)</f>
        <v>160281.88</v>
      </c>
      <c r="E5" s="12" t="s">
        <v>6</v>
      </c>
      <c r="F5" s="12"/>
      <c r="G5" s="13">
        <f>SUM(E10:E249)</f>
        <v>839581.13</v>
      </c>
    </row>
    <row r="6" spans="1:7" x14ac:dyDescent="0.65">
      <c r="A6" s="8" t="s">
        <v>7</v>
      </c>
      <c r="B6" s="7">
        <f>SUM(E97:E105,E170:E171,E205:E223,E40:E41,E70:E71,)</f>
        <v>141815</v>
      </c>
      <c r="G6" s="4" t="s">
        <v>8</v>
      </c>
    </row>
    <row r="7" spans="1:7" x14ac:dyDescent="0.65">
      <c r="A7" s="8" t="s">
        <v>9</v>
      </c>
      <c r="B7" s="7">
        <f>SUM(E224:E247,E172:E175,E42:E46,E106:E117,E176:E191,E72:E76,E14)</f>
        <v>371291.58000000007</v>
      </c>
      <c r="E7" s="14" t="s">
        <v>10</v>
      </c>
      <c r="F7" s="14"/>
      <c r="G7" s="15">
        <f>G3-SUM(G4:G5)</f>
        <v>125418.87</v>
      </c>
    </row>
    <row r="8" spans="1:7" x14ac:dyDescent="0.65">
      <c r="A8" s="3"/>
      <c r="B8" s="16">
        <f>SUM(B4:B7)</f>
        <v>839581.13000000012</v>
      </c>
      <c r="C8" s="7"/>
      <c r="G8" s="17"/>
    </row>
    <row r="9" spans="1:7" s="24" customFormat="1" ht="44.5" thickBot="1" x14ac:dyDescent="0.7">
      <c r="A9" s="18"/>
      <c r="B9" s="19" t="s">
        <v>11</v>
      </c>
      <c r="C9" s="20" t="s">
        <v>12</v>
      </c>
      <c r="D9" s="19" t="s">
        <v>13</v>
      </c>
      <c r="E9" s="21" t="s">
        <v>14</v>
      </c>
      <c r="F9" s="22"/>
      <c r="G9" s="23" t="s">
        <v>15</v>
      </c>
    </row>
    <row r="10" spans="1:7" ht="44.5" thickTop="1" x14ac:dyDescent="0.65">
      <c r="A10" s="25" t="s">
        <v>16</v>
      </c>
      <c r="B10" s="26">
        <v>9020355</v>
      </c>
      <c r="C10" s="27">
        <v>45854</v>
      </c>
      <c r="D10" s="28" t="s">
        <v>17</v>
      </c>
      <c r="E10" s="29">
        <v>205</v>
      </c>
      <c r="F10" s="30"/>
      <c r="G10" s="31">
        <f>SUM(E10:E11)</f>
        <v>3087.6</v>
      </c>
    </row>
    <row r="11" spans="1:7" ht="44" x14ac:dyDescent="0.65">
      <c r="A11" s="32"/>
      <c r="B11" s="33">
        <v>9021820</v>
      </c>
      <c r="C11" s="34">
        <v>46022</v>
      </c>
      <c r="D11" s="35" t="s">
        <v>18</v>
      </c>
      <c r="E11" s="36">
        <v>2882.6</v>
      </c>
      <c r="F11" s="37"/>
      <c r="G11" s="38"/>
    </row>
    <row r="12" spans="1:7" ht="22.5" thickBot="1" x14ac:dyDescent="0.7">
      <c r="A12" s="32" t="s">
        <v>19</v>
      </c>
      <c r="B12" s="39"/>
      <c r="C12" s="40"/>
      <c r="D12" s="41"/>
      <c r="E12" s="42"/>
      <c r="F12" s="37"/>
      <c r="G12" s="43">
        <f>E12</f>
        <v>0</v>
      </c>
    </row>
    <row r="13" spans="1:7" ht="45" thickTop="1" thickBot="1" x14ac:dyDescent="0.7">
      <c r="A13" s="44" t="s">
        <v>20</v>
      </c>
      <c r="B13" s="45">
        <v>9020573</v>
      </c>
      <c r="C13" s="46">
        <v>45875</v>
      </c>
      <c r="D13" s="47" t="s">
        <v>21</v>
      </c>
      <c r="E13" s="36">
        <v>350</v>
      </c>
      <c r="F13" s="48"/>
      <c r="G13" s="49">
        <f>SUM(E13)</f>
        <v>350</v>
      </c>
    </row>
    <row r="14" spans="1:7" ht="44.5" thickTop="1" x14ac:dyDescent="0.65">
      <c r="A14" s="44" t="s">
        <v>22</v>
      </c>
      <c r="B14" s="33">
        <v>9023242</v>
      </c>
      <c r="C14" s="34">
        <v>46175</v>
      </c>
      <c r="D14" s="35" t="s">
        <v>23</v>
      </c>
      <c r="E14" s="36">
        <v>10.48</v>
      </c>
      <c r="F14" s="48"/>
      <c r="G14" s="49">
        <f>SUM(E14)</f>
        <v>10.48</v>
      </c>
    </row>
    <row r="15" spans="1:7" x14ac:dyDescent="0.65">
      <c r="A15" s="32" t="s">
        <v>24</v>
      </c>
      <c r="B15" s="50"/>
      <c r="C15" s="51"/>
      <c r="D15" s="41"/>
      <c r="E15" s="52"/>
      <c r="F15" s="53"/>
      <c r="G15" s="43">
        <f>SUM(E15:E15)</f>
        <v>0</v>
      </c>
    </row>
    <row r="16" spans="1:7" s="61" customFormat="1" ht="22.5" thickBot="1" x14ac:dyDescent="0.4">
      <c r="A16" s="54" t="s">
        <v>25</v>
      </c>
      <c r="B16" s="55"/>
      <c r="C16" s="56"/>
      <c r="D16" s="57"/>
      <c r="E16" s="58"/>
      <c r="F16" s="59"/>
      <c r="G16" s="60">
        <f>SUM(E16:E16,)</f>
        <v>0</v>
      </c>
    </row>
    <row r="17" spans="1:7" ht="45" thickTop="1" thickBot="1" x14ac:dyDescent="0.7">
      <c r="A17" s="62" t="s">
        <v>26</v>
      </c>
      <c r="B17" s="47"/>
      <c r="C17" s="63"/>
      <c r="D17" s="47"/>
      <c r="E17" s="64"/>
      <c r="F17" s="48"/>
      <c r="G17" s="49">
        <f>SUM(E17:E17)</f>
        <v>0</v>
      </c>
    </row>
    <row r="18" spans="1:7" ht="44.5" thickTop="1" x14ac:dyDescent="0.65">
      <c r="A18" s="54" t="s">
        <v>27</v>
      </c>
      <c r="B18" s="65">
        <v>9020474</v>
      </c>
      <c r="C18" s="66">
        <v>45868</v>
      </c>
      <c r="D18" s="65" t="s">
        <v>28</v>
      </c>
      <c r="E18" s="58">
        <v>713.4</v>
      </c>
      <c r="F18" s="48"/>
      <c r="G18" s="49">
        <f>SUM(E18:E19)</f>
        <v>1412.79</v>
      </c>
    </row>
    <row r="19" spans="1:7" ht="44" x14ac:dyDescent="0.65">
      <c r="A19" s="67"/>
      <c r="B19" s="65">
        <v>9020942</v>
      </c>
      <c r="C19" s="68">
        <v>45925</v>
      </c>
      <c r="D19" s="35" t="s">
        <v>29</v>
      </c>
      <c r="E19" s="58">
        <v>699.39</v>
      </c>
      <c r="F19" s="48"/>
      <c r="G19" s="69"/>
    </row>
    <row r="20" spans="1:7" s="70" customFormat="1" x14ac:dyDescent="0.35">
      <c r="A20" s="44" t="s">
        <v>30</v>
      </c>
      <c r="B20" s="33"/>
      <c r="C20" s="34"/>
      <c r="D20" s="35"/>
      <c r="E20" s="36"/>
      <c r="F20" s="48"/>
      <c r="G20" s="49">
        <f>E20</f>
        <v>0</v>
      </c>
    </row>
    <row r="21" spans="1:7" ht="44.5" thickBot="1" x14ac:dyDescent="0.7">
      <c r="A21" s="44" t="s">
        <v>31</v>
      </c>
      <c r="B21" s="33">
        <v>9020474</v>
      </c>
      <c r="C21" s="71">
        <v>45868</v>
      </c>
      <c r="D21" s="65" t="s">
        <v>32</v>
      </c>
      <c r="E21" s="36">
        <v>361.96</v>
      </c>
      <c r="F21" s="48"/>
      <c r="G21" s="72">
        <f>SUM(E21:E22)</f>
        <v>1054.1199999999999</v>
      </c>
    </row>
    <row r="22" spans="1:7" s="75" customFormat="1" ht="45" thickTop="1" thickBot="1" x14ac:dyDescent="0.4">
      <c r="A22" s="62"/>
      <c r="B22" s="65">
        <v>9020942</v>
      </c>
      <c r="C22" s="68">
        <v>45925</v>
      </c>
      <c r="D22" s="35" t="s">
        <v>33</v>
      </c>
      <c r="E22" s="64">
        <v>692.16</v>
      </c>
      <c r="F22" s="73"/>
      <c r="G22" s="74"/>
    </row>
    <row r="23" spans="1:7" ht="44.5" thickTop="1" x14ac:dyDescent="0.65">
      <c r="A23" s="76" t="s">
        <v>34</v>
      </c>
      <c r="B23" s="65">
        <v>9020942</v>
      </c>
      <c r="C23" s="68">
        <v>45925</v>
      </c>
      <c r="D23" s="35" t="s">
        <v>35</v>
      </c>
      <c r="E23" s="36">
        <v>57</v>
      </c>
      <c r="F23" s="48"/>
      <c r="G23" s="72">
        <f>SUM(E23:E23)</f>
        <v>57</v>
      </c>
    </row>
    <row r="24" spans="1:7" ht="66" x14ac:dyDescent="0.65">
      <c r="A24" s="77" t="s">
        <v>36</v>
      </c>
      <c r="B24" s="26">
        <v>9020429</v>
      </c>
      <c r="C24" s="78">
        <v>45860</v>
      </c>
      <c r="D24" s="79" t="s">
        <v>37</v>
      </c>
      <c r="E24" s="29">
        <v>1256.54</v>
      </c>
      <c r="F24" s="48"/>
      <c r="G24" s="72">
        <f>SUM(E24:E35)</f>
        <v>11558.920000000002</v>
      </c>
    </row>
    <row r="25" spans="1:7" ht="44" x14ac:dyDescent="0.65">
      <c r="A25" s="77"/>
      <c r="B25" s="50">
        <v>9020440</v>
      </c>
      <c r="C25" s="80">
        <v>45861</v>
      </c>
      <c r="D25" s="55" t="s">
        <v>38</v>
      </c>
      <c r="E25" s="81">
        <v>680.63</v>
      </c>
      <c r="F25" s="48"/>
      <c r="G25" s="48"/>
    </row>
    <row r="26" spans="1:7" ht="44" x14ac:dyDescent="0.65">
      <c r="A26" s="77"/>
      <c r="B26" s="50">
        <v>9020460</v>
      </c>
      <c r="C26" s="80">
        <v>45866</v>
      </c>
      <c r="D26" s="55" t="s">
        <v>39</v>
      </c>
      <c r="E26" s="81">
        <v>96.13</v>
      </c>
      <c r="F26" s="48"/>
      <c r="G26" s="48"/>
    </row>
    <row r="27" spans="1:7" ht="44" x14ac:dyDescent="0.65">
      <c r="A27" s="77"/>
      <c r="B27" s="50">
        <v>9020462</v>
      </c>
      <c r="C27" s="80">
        <v>45866</v>
      </c>
      <c r="D27" s="55" t="s">
        <v>40</v>
      </c>
      <c r="E27" s="81">
        <v>106.62</v>
      </c>
      <c r="F27" s="48"/>
      <c r="G27" s="48"/>
    </row>
    <row r="28" spans="1:7" ht="44" x14ac:dyDescent="0.65">
      <c r="A28" s="77"/>
      <c r="B28" s="50">
        <v>9020580</v>
      </c>
      <c r="C28" s="80">
        <v>45876</v>
      </c>
      <c r="D28" s="55" t="s">
        <v>41</v>
      </c>
      <c r="E28" s="81">
        <v>1241.43</v>
      </c>
      <c r="F28" s="48"/>
      <c r="G28" s="48"/>
    </row>
    <row r="29" spans="1:7" s="84" customFormat="1" x14ac:dyDescent="0.65">
      <c r="A29" s="82"/>
      <c r="B29" s="50">
        <v>9020597</v>
      </c>
      <c r="C29" s="80">
        <v>45877</v>
      </c>
      <c r="D29" s="55" t="s">
        <v>42</v>
      </c>
      <c r="E29" s="81">
        <v>7.42</v>
      </c>
      <c r="F29" s="83"/>
      <c r="G29" s="83"/>
    </row>
    <row r="30" spans="1:7" s="84" customFormat="1" ht="44" x14ac:dyDescent="0.65">
      <c r="A30" s="82"/>
      <c r="B30" s="50">
        <v>9020680</v>
      </c>
      <c r="C30" s="80">
        <v>45890</v>
      </c>
      <c r="D30" s="55" t="s">
        <v>43</v>
      </c>
      <c r="E30" s="81">
        <v>369.11</v>
      </c>
      <c r="F30" s="83"/>
      <c r="G30" s="83"/>
    </row>
    <row r="31" spans="1:7" s="84" customFormat="1" ht="66" x14ac:dyDescent="0.65">
      <c r="A31" s="54" t="s">
        <v>44</v>
      </c>
      <c r="B31" s="50">
        <v>9020681</v>
      </c>
      <c r="C31" s="80">
        <v>45890</v>
      </c>
      <c r="D31" s="55" t="s">
        <v>45</v>
      </c>
      <c r="E31" s="81">
        <v>2408.38</v>
      </c>
      <c r="F31" s="83"/>
      <c r="G31" s="83"/>
    </row>
    <row r="32" spans="1:7" s="84" customFormat="1" ht="44" x14ac:dyDescent="0.65">
      <c r="A32" s="85"/>
      <c r="B32" s="86">
        <v>9020703</v>
      </c>
      <c r="C32" s="87">
        <v>45894</v>
      </c>
      <c r="D32" s="88" t="s">
        <v>46</v>
      </c>
      <c r="E32" s="89">
        <v>1439.79</v>
      </c>
      <c r="F32" s="90"/>
      <c r="G32" s="90"/>
    </row>
    <row r="33" spans="1:7" s="84" customFormat="1" ht="44.5" thickBot="1" x14ac:dyDescent="0.7">
      <c r="A33" s="82"/>
      <c r="B33" s="50">
        <v>9020795</v>
      </c>
      <c r="C33" s="80">
        <v>45904</v>
      </c>
      <c r="D33" s="55" t="s">
        <v>47</v>
      </c>
      <c r="E33" s="81">
        <v>1439.79</v>
      </c>
      <c r="F33" s="83"/>
      <c r="G33" s="83"/>
    </row>
    <row r="34" spans="1:7" s="84" customFormat="1" ht="45" thickTop="1" thickBot="1" x14ac:dyDescent="0.7">
      <c r="A34" s="82"/>
      <c r="B34" s="45">
        <v>9020855</v>
      </c>
      <c r="C34" s="46">
        <v>45912</v>
      </c>
      <c r="D34" s="47" t="s">
        <v>48</v>
      </c>
      <c r="E34" s="91">
        <v>1256.54</v>
      </c>
      <c r="F34" s="83"/>
      <c r="G34" s="83"/>
    </row>
    <row r="35" spans="1:7" s="84" customFormat="1" ht="45" thickTop="1" thickBot="1" x14ac:dyDescent="0.7">
      <c r="A35" s="92"/>
      <c r="B35" s="93">
        <v>9020929</v>
      </c>
      <c r="C35" s="94">
        <v>45924</v>
      </c>
      <c r="D35" s="64" t="s">
        <v>49</v>
      </c>
      <c r="E35" s="95">
        <v>1256.54</v>
      </c>
      <c r="F35" s="96"/>
      <c r="G35" s="96"/>
    </row>
    <row r="36" spans="1:7" s="8" customFormat="1" ht="45" thickTop="1" thickBot="1" x14ac:dyDescent="0.7">
      <c r="A36" s="54"/>
      <c r="B36" s="45">
        <v>9020573</v>
      </c>
      <c r="C36" s="46">
        <v>45875</v>
      </c>
      <c r="D36" s="47" t="s">
        <v>50</v>
      </c>
      <c r="E36" s="91">
        <v>1539.27</v>
      </c>
      <c r="F36" s="97"/>
      <c r="G36" s="98">
        <f>SUM(E36:E46)</f>
        <v>14134.49</v>
      </c>
    </row>
    <row r="37" spans="1:7" s="101" customFormat="1" ht="66.5" thickTop="1" x14ac:dyDescent="0.35">
      <c r="A37" s="67" t="s">
        <v>44</v>
      </c>
      <c r="B37" s="33">
        <v>9020851</v>
      </c>
      <c r="C37" s="99">
        <v>45912</v>
      </c>
      <c r="D37" s="65" t="s">
        <v>51</v>
      </c>
      <c r="E37" s="100">
        <v>214.06</v>
      </c>
      <c r="F37" s="100"/>
      <c r="G37" s="100"/>
    </row>
    <row r="38" spans="1:7" s="84" customFormat="1" ht="44" x14ac:dyDescent="0.65">
      <c r="A38" s="102"/>
      <c r="B38" s="50">
        <v>9020857</v>
      </c>
      <c r="C38" s="80">
        <v>45912</v>
      </c>
      <c r="D38" s="55" t="s">
        <v>52</v>
      </c>
      <c r="E38" s="81">
        <v>558.12</v>
      </c>
      <c r="F38" s="83"/>
      <c r="G38" s="83"/>
    </row>
    <row r="39" spans="1:7" s="104" customFormat="1" ht="44" x14ac:dyDescent="0.35">
      <c r="A39" s="76"/>
      <c r="B39" s="33">
        <v>9020901</v>
      </c>
      <c r="C39" s="103">
        <v>45919</v>
      </c>
      <c r="D39" s="35" t="s">
        <v>53</v>
      </c>
      <c r="E39" s="100">
        <v>340.38</v>
      </c>
      <c r="F39" s="69"/>
      <c r="G39" s="69"/>
    </row>
    <row r="40" spans="1:7" s="8" customFormat="1" ht="44" x14ac:dyDescent="0.65">
      <c r="A40" s="54"/>
      <c r="B40" s="33">
        <v>9022314</v>
      </c>
      <c r="C40" s="103">
        <v>46079</v>
      </c>
      <c r="D40" s="35" t="s">
        <v>54</v>
      </c>
      <c r="E40" s="100">
        <v>384.56</v>
      </c>
      <c r="F40" s="105"/>
      <c r="G40" s="105"/>
    </row>
    <row r="41" spans="1:7" s="8" customFormat="1" ht="44" x14ac:dyDescent="0.65">
      <c r="A41" s="54"/>
      <c r="B41" s="33">
        <v>9022361</v>
      </c>
      <c r="C41" s="103">
        <v>46087</v>
      </c>
      <c r="D41" s="35" t="s">
        <v>55</v>
      </c>
      <c r="E41" s="100">
        <v>1344.24</v>
      </c>
      <c r="F41" s="105"/>
      <c r="G41" s="105"/>
    </row>
    <row r="42" spans="1:7" s="8" customFormat="1" ht="44" x14ac:dyDescent="0.65">
      <c r="A42" s="54"/>
      <c r="B42" s="33">
        <v>9022714</v>
      </c>
      <c r="C42" s="103">
        <v>46125</v>
      </c>
      <c r="D42" s="35" t="s">
        <v>56</v>
      </c>
      <c r="E42" s="100">
        <v>452.09</v>
      </c>
      <c r="F42" s="105"/>
      <c r="G42" s="105"/>
    </row>
    <row r="43" spans="1:7" s="8" customFormat="1" ht="44" x14ac:dyDescent="0.65">
      <c r="A43" s="54"/>
      <c r="B43" s="33">
        <v>9022751</v>
      </c>
      <c r="C43" s="103">
        <v>46127</v>
      </c>
      <c r="D43" s="35" t="s">
        <v>57</v>
      </c>
      <c r="E43" s="100">
        <v>1760.83</v>
      </c>
      <c r="F43" s="105"/>
      <c r="G43" s="105"/>
    </row>
    <row r="44" spans="1:7" s="8" customFormat="1" ht="44" x14ac:dyDescent="0.65">
      <c r="A44" s="54"/>
      <c r="B44" s="33">
        <v>9022769</v>
      </c>
      <c r="C44" s="103">
        <v>46132</v>
      </c>
      <c r="D44" s="35" t="s">
        <v>58</v>
      </c>
      <c r="E44" s="100">
        <v>457.71</v>
      </c>
      <c r="F44" s="105"/>
      <c r="G44" s="105"/>
    </row>
    <row r="45" spans="1:7" s="8" customFormat="1" ht="44" x14ac:dyDescent="0.65">
      <c r="A45" s="54"/>
      <c r="B45" s="33">
        <v>9022911</v>
      </c>
      <c r="C45" s="103">
        <v>46135</v>
      </c>
      <c r="D45" s="35" t="s">
        <v>59</v>
      </c>
      <c r="E45" s="100">
        <v>167.53</v>
      </c>
      <c r="F45" s="105"/>
      <c r="G45" s="105"/>
    </row>
    <row r="46" spans="1:7" s="8" customFormat="1" ht="44" x14ac:dyDescent="0.65">
      <c r="A46" s="54"/>
      <c r="B46" s="33">
        <v>9022765</v>
      </c>
      <c r="C46" s="103">
        <v>46128</v>
      </c>
      <c r="D46" s="35" t="s">
        <v>60</v>
      </c>
      <c r="E46" s="100">
        <v>6915.7</v>
      </c>
      <c r="F46" s="105"/>
      <c r="G46" s="69" t="s">
        <v>61</v>
      </c>
    </row>
    <row r="47" spans="1:7" s="8" customFormat="1" ht="66" x14ac:dyDescent="0.65">
      <c r="A47" s="54" t="s">
        <v>62</v>
      </c>
      <c r="B47" s="33">
        <v>9019550</v>
      </c>
      <c r="C47" s="103">
        <v>45756</v>
      </c>
      <c r="D47" s="106" t="s">
        <v>63</v>
      </c>
      <c r="E47" s="107">
        <v>1890.61</v>
      </c>
      <c r="F47" s="108"/>
      <c r="G47" s="109">
        <f>SUM(E47:E76)</f>
        <v>45229.689999999995</v>
      </c>
    </row>
    <row r="48" spans="1:7" s="8" customFormat="1" ht="66" x14ac:dyDescent="0.65">
      <c r="A48" s="54"/>
      <c r="B48" s="33">
        <v>9020028</v>
      </c>
      <c r="C48" s="103">
        <v>45855</v>
      </c>
      <c r="D48" s="106" t="s">
        <v>64</v>
      </c>
      <c r="E48" s="107">
        <v>436.28</v>
      </c>
      <c r="F48" s="108"/>
      <c r="G48" s="110"/>
    </row>
    <row r="49" spans="1:7" s="8" customFormat="1" ht="66" x14ac:dyDescent="0.65">
      <c r="A49" s="54" t="s">
        <v>62</v>
      </c>
      <c r="B49" s="33">
        <v>9020117</v>
      </c>
      <c r="C49" s="99">
        <v>45855</v>
      </c>
      <c r="D49" s="111" t="s">
        <v>65</v>
      </c>
      <c r="E49" s="107">
        <v>2744.23</v>
      </c>
      <c r="F49" s="108"/>
      <c r="G49" s="110"/>
    </row>
    <row r="50" spans="1:7" s="8" customFormat="1" ht="44" x14ac:dyDescent="0.65">
      <c r="A50" s="32"/>
      <c r="B50" s="33">
        <v>9020148</v>
      </c>
      <c r="C50" s="99">
        <v>45821</v>
      </c>
      <c r="D50" s="111" t="s">
        <v>66</v>
      </c>
      <c r="E50" s="107">
        <v>295.87</v>
      </c>
      <c r="F50" s="108"/>
      <c r="G50" s="110"/>
    </row>
    <row r="51" spans="1:7" s="84" customFormat="1" ht="44" x14ac:dyDescent="0.65">
      <c r="A51" s="77"/>
      <c r="B51" s="33">
        <v>9020353</v>
      </c>
      <c r="C51" s="99">
        <v>45854</v>
      </c>
      <c r="D51" s="111" t="s">
        <v>67</v>
      </c>
      <c r="E51" s="107">
        <v>204.19</v>
      </c>
      <c r="F51" s="112"/>
      <c r="G51" s="113"/>
    </row>
    <row r="52" spans="1:7" s="84" customFormat="1" ht="66" x14ac:dyDescent="0.65">
      <c r="A52" s="77"/>
      <c r="B52" s="33">
        <v>9020362</v>
      </c>
      <c r="C52" s="99">
        <v>45854</v>
      </c>
      <c r="D52" s="111" t="s">
        <v>68</v>
      </c>
      <c r="E52" s="107">
        <v>101.77</v>
      </c>
      <c r="F52" s="112"/>
      <c r="G52" s="113"/>
    </row>
    <row r="53" spans="1:7" s="84" customFormat="1" ht="44" x14ac:dyDescent="0.65">
      <c r="A53" s="77"/>
      <c r="B53" s="33">
        <v>9020366</v>
      </c>
      <c r="C53" s="99">
        <v>45854</v>
      </c>
      <c r="D53" s="111" t="s">
        <v>69</v>
      </c>
      <c r="E53" s="107">
        <v>1107.54</v>
      </c>
      <c r="F53" s="112"/>
      <c r="G53" s="113"/>
    </row>
    <row r="54" spans="1:7" s="8" customFormat="1" ht="44" x14ac:dyDescent="0.65">
      <c r="A54" s="54"/>
      <c r="B54" s="114">
        <v>9020376</v>
      </c>
      <c r="C54" s="115">
        <v>45854</v>
      </c>
      <c r="D54" s="116" t="s">
        <v>70</v>
      </c>
      <c r="E54" s="117">
        <v>127.77</v>
      </c>
      <c r="F54" s="108"/>
      <c r="G54" s="110"/>
    </row>
    <row r="55" spans="1:7" s="84" customFormat="1" ht="44" x14ac:dyDescent="0.65">
      <c r="A55" s="54"/>
      <c r="B55" s="33">
        <v>9020375</v>
      </c>
      <c r="C55" s="99">
        <v>45854</v>
      </c>
      <c r="D55" s="111" t="s">
        <v>71</v>
      </c>
      <c r="E55" s="107">
        <v>127.77</v>
      </c>
      <c r="F55" s="112"/>
      <c r="G55" s="113"/>
    </row>
    <row r="56" spans="1:7" s="118" customFormat="1" ht="44" x14ac:dyDescent="0.65">
      <c r="A56" s="32"/>
      <c r="B56" s="33">
        <v>9020398</v>
      </c>
      <c r="C56" s="103">
        <v>45856</v>
      </c>
      <c r="D56" s="106" t="s">
        <v>72</v>
      </c>
      <c r="E56" s="107">
        <v>622.76</v>
      </c>
      <c r="F56" s="108"/>
      <c r="G56" s="110"/>
    </row>
    <row r="57" spans="1:7" s="84" customFormat="1" ht="44.5" thickBot="1" x14ac:dyDescent="0.7">
      <c r="A57" s="77"/>
      <c r="B57" s="33">
        <v>9020426</v>
      </c>
      <c r="C57" s="103">
        <v>45860</v>
      </c>
      <c r="D57" s="106" t="s">
        <v>73</v>
      </c>
      <c r="E57" s="107">
        <v>51.3</v>
      </c>
      <c r="F57" s="112"/>
      <c r="G57" s="113"/>
    </row>
    <row r="58" spans="1:7" s="84" customFormat="1" ht="45" thickTop="1" thickBot="1" x14ac:dyDescent="0.7">
      <c r="A58" s="119"/>
      <c r="B58" s="45">
        <v>9020573</v>
      </c>
      <c r="C58" s="46">
        <v>45875</v>
      </c>
      <c r="D58" s="47" t="s">
        <v>74</v>
      </c>
      <c r="E58" s="91">
        <v>1392.67</v>
      </c>
      <c r="F58" s="91"/>
      <c r="G58" s="96"/>
    </row>
    <row r="59" spans="1:7" s="84" customFormat="1" ht="45" thickTop="1" thickBot="1" x14ac:dyDescent="0.7">
      <c r="A59" s="119"/>
      <c r="B59" s="45">
        <v>9020573</v>
      </c>
      <c r="C59" s="46">
        <v>45875</v>
      </c>
      <c r="D59" s="47" t="s">
        <v>75</v>
      </c>
      <c r="E59" s="91">
        <v>1392.67</v>
      </c>
      <c r="F59" s="91"/>
      <c r="G59" s="96"/>
    </row>
    <row r="60" spans="1:7" s="84" customFormat="1" ht="45" thickTop="1" thickBot="1" x14ac:dyDescent="0.7">
      <c r="A60" s="54"/>
      <c r="B60" s="120">
        <v>9020830</v>
      </c>
      <c r="C60" s="121">
        <v>45910</v>
      </c>
      <c r="D60" s="122" t="s">
        <v>76</v>
      </c>
      <c r="E60" s="123">
        <v>4821.79</v>
      </c>
      <c r="F60" s="112"/>
      <c r="G60" s="113"/>
    </row>
    <row r="61" spans="1:7" s="84" customFormat="1" ht="67" thickTop="1" thickBot="1" x14ac:dyDescent="0.7">
      <c r="A61" s="54" t="s">
        <v>62</v>
      </c>
      <c r="B61" s="120">
        <v>9020833</v>
      </c>
      <c r="C61" s="121">
        <v>45911</v>
      </c>
      <c r="D61" s="122" t="s">
        <v>77</v>
      </c>
      <c r="E61" s="123">
        <v>767.54</v>
      </c>
      <c r="F61" s="124"/>
      <c r="G61" s="125"/>
    </row>
    <row r="62" spans="1:7" s="84" customFormat="1" ht="44.5" thickTop="1" x14ac:dyDescent="0.65">
      <c r="A62" s="126"/>
      <c r="B62" s="26">
        <v>9020928</v>
      </c>
      <c r="C62" s="127">
        <v>46289</v>
      </c>
      <c r="D62" s="128" t="s">
        <v>78</v>
      </c>
      <c r="E62" s="129">
        <v>321.16000000000003</v>
      </c>
      <c r="F62" s="130"/>
      <c r="G62" s="131"/>
    </row>
    <row r="63" spans="1:7" s="84" customFormat="1" ht="44" x14ac:dyDescent="0.65">
      <c r="A63" s="126"/>
      <c r="B63" s="26">
        <v>9020984</v>
      </c>
      <c r="C63" s="127">
        <v>45931</v>
      </c>
      <c r="D63" s="128" t="s">
        <v>79</v>
      </c>
      <c r="E63" s="129">
        <v>230.1</v>
      </c>
      <c r="F63" s="130"/>
      <c r="G63" s="131"/>
    </row>
    <row r="64" spans="1:7" s="8" customFormat="1" ht="44" x14ac:dyDescent="0.65">
      <c r="A64" s="132"/>
      <c r="B64" s="33">
        <v>9021080</v>
      </c>
      <c r="C64" s="103">
        <v>45936</v>
      </c>
      <c r="D64" s="35" t="s">
        <v>80</v>
      </c>
      <c r="E64" s="100">
        <v>95.34</v>
      </c>
      <c r="F64" s="133"/>
      <c r="G64" s="134"/>
    </row>
    <row r="65" spans="1:7" s="8" customFormat="1" ht="66" x14ac:dyDescent="0.65">
      <c r="A65" s="54"/>
      <c r="B65" s="33">
        <v>9021081</v>
      </c>
      <c r="C65" s="103">
        <v>45936</v>
      </c>
      <c r="D65" s="106" t="s">
        <v>81</v>
      </c>
      <c r="E65" s="107">
        <v>221.85</v>
      </c>
      <c r="F65" s="108"/>
      <c r="G65" s="110"/>
    </row>
    <row r="66" spans="1:7" s="8" customFormat="1" ht="44" x14ac:dyDescent="0.65">
      <c r="A66" s="54"/>
      <c r="B66" s="33">
        <v>9021145</v>
      </c>
      <c r="C66" s="103">
        <v>45943</v>
      </c>
      <c r="D66" s="106" t="s">
        <v>82</v>
      </c>
      <c r="E66" s="107">
        <v>1004.33</v>
      </c>
      <c r="F66" s="108"/>
      <c r="G66" s="110"/>
    </row>
    <row r="67" spans="1:7" s="8" customFormat="1" ht="44" x14ac:dyDescent="0.65">
      <c r="A67" s="54"/>
      <c r="B67" s="33">
        <v>9021172</v>
      </c>
      <c r="C67" s="103">
        <v>45945</v>
      </c>
      <c r="D67" s="106" t="s">
        <v>83</v>
      </c>
      <c r="E67" s="107">
        <v>260.20999999999998</v>
      </c>
      <c r="F67" s="108"/>
      <c r="G67" s="110"/>
    </row>
    <row r="68" spans="1:7" s="8" customFormat="1" ht="44" x14ac:dyDescent="0.65">
      <c r="A68" s="32"/>
      <c r="B68" s="33">
        <v>9021220</v>
      </c>
      <c r="C68" s="103">
        <v>45951</v>
      </c>
      <c r="D68" s="106" t="s">
        <v>84</v>
      </c>
      <c r="E68" s="107">
        <v>920.42</v>
      </c>
      <c r="F68" s="108"/>
      <c r="G68" s="110"/>
    </row>
    <row r="69" spans="1:7" s="8" customFormat="1" ht="44" x14ac:dyDescent="0.65">
      <c r="A69" s="54"/>
      <c r="B69" s="33">
        <v>9021405</v>
      </c>
      <c r="C69" s="103">
        <v>45975</v>
      </c>
      <c r="D69" s="106" t="s">
        <v>85</v>
      </c>
      <c r="E69" s="107">
        <v>104.63</v>
      </c>
      <c r="F69" s="108"/>
      <c r="G69" s="110"/>
    </row>
    <row r="70" spans="1:7" s="8" customFormat="1" ht="44" x14ac:dyDescent="0.65">
      <c r="A70" s="32"/>
      <c r="B70" s="33">
        <v>9021903</v>
      </c>
      <c r="C70" s="103">
        <v>46035</v>
      </c>
      <c r="D70" s="106" t="s">
        <v>86</v>
      </c>
      <c r="E70" s="107">
        <v>6045.15</v>
      </c>
      <c r="F70" s="108"/>
      <c r="G70" s="110"/>
    </row>
    <row r="71" spans="1:7" s="8" customFormat="1" ht="44" x14ac:dyDescent="0.65">
      <c r="A71" s="32"/>
      <c r="B71" s="33">
        <v>9022456</v>
      </c>
      <c r="C71" s="103">
        <v>46093</v>
      </c>
      <c r="D71" s="106" t="s">
        <v>87</v>
      </c>
      <c r="E71" s="107">
        <v>5424.34</v>
      </c>
      <c r="F71" s="108"/>
      <c r="G71" s="110"/>
    </row>
    <row r="72" spans="1:7" s="8" customFormat="1" ht="66" x14ac:dyDescent="0.65">
      <c r="A72" s="32"/>
      <c r="B72" s="33">
        <v>9022913</v>
      </c>
      <c r="C72" s="103">
        <v>46135</v>
      </c>
      <c r="D72" s="106" t="s">
        <v>88</v>
      </c>
      <c r="E72" s="107">
        <v>166.49</v>
      </c>
      <c r="F72" s="108"/>
      <c r="G72" s="110"/>
    </row>
    <row r="73" spans="1:7" x14ac:dyDescent="0.65">
      <c r="B73" s="2">
        <v>9023121</v>
      </c>
      <c r="C73" s="5">
        <v>46157</v>
      </c>
      <c r="D73" s="2" t="s">
        <v>89</v>
      </c>
      <c r="E73" s="90">
        <v>295.86</v>
      </c>
    </row>
    <row r="74" spans="1:7" s="84" customFormat="1" ht="66" x14ac:dyDescent="0.65">
      <c r="A74" s="54" t="s">
        <v>62</v>
      </c>
      <c r="B74" s="33">
        <v>9023195</v>
      </c>
      <c r="C74" s="99">
        <v>46170</v>
      </c>
      <c r="D74" s="111" t="s">
        <v>90</v>
      </c>
      <c r="E74" s="107">
        <v>62.66</v>
      </c>
      <c r="F74" s="112"/>
      <c r="G74" s="113"/>
    </row>
    <row r="75" spans="1:7" s="84" customFormat="1" ht="44" x14ac:dyDescent="0.65">
      <c r="A75" s="77"/>
      <c r="B75" s="135">
        <v>9022030</v>
      </c>
      <c r="C75" s="103">
        <v>46055</v>
      </c>
      <c r="D75" s="106" t="s">
        <v>91</v>
      </c>
      <c r="E75" s="107">
        <v>5339.26</v>
      </c>
      <c r="F75" s="112"/>
      <c r="G75" s="136" t="s">
        <v>61</v>
      </c>
    </row>
    <row r="76" spans="1:7" s="84" customFormat="1" ht="44" x14ac:dyDescent="0.65">
      <c r="A76" s="77"/>
      <c r="B76" s="135">
        <v>9022842</v>
      </c>
      <c r="C76" s="103">
        <v>46134</v>
      </c>
      <c r="D76" s="106" t="s">
        <v>92</v>
      </c>
      <c r="E76" s="107">
        <v>8653.1299999999992</v>
      </c>
      <c r="F76" s="112"/>
      <c r="G76" s="136" t="s">
        <v>61</v>
      </c>
    </row>
    <row r="77" spans="1:7" s="8" customFormat="1" ht="44" x14ac:dyDescent="0.65">
      <c r="A77" s="44" t="s">
        <v>93</v>
      </c>
      <c r="B77" s="33">
        <v>9020369</v>
      </c>
      <c r="C77" s="103">
        <v>45854</v>
      </c>
      <c r="D77" s="35" t="s">
        <v>94</v>
      </c>
      <c r="E77" s="36">
        <v>304.97000000000003</v>
      </c>
      <c r="F77" s="53"/>
      <c r="G77" s="137">
        <f>SUM(E77:E117)</f>
        <v>22444.160000000003</v>
      </c>
    </row>
    <row r="78" spans="1:7" s="8" customFormat="1" ht="44" x14ac:dyDescent="0.65">
      <c r="A78" s="44"/>
      <c r="B78" s="33">
        <v>9020371</v>
      </c>
      <c r="C78" s="99">
        <v>45854</v>
      </c>
      <c r="D78" s="138" t="s">
        <v>95</v>
      </c>
      <c r="E78" s="107">
        <v>211.78</v>
      </c>
      <c r="F78" s="32"/>
      <c r="G78" s="32"/>
    </row>
    <row r="79" spans="1:7" s="8" customFormat="1" ht="44" x14ac:dyDescent="0.65">
      <c r="A79" s="44"/>
      <c r="B79" s="33">
        <v>9020390</v>
      </c>
      <c r="C79" s="99">
        <v>46221</v>
      </c>
      <c r="D79" s="138" t="s">
        <v>96</v>
      </c>
      <c r="E79" s="107">
        <v>261.77999999999997</v>
      </c>
      <c r="F79" s="32"/>
      <c r="G79" s="32"/>
    </row>
    <row r="80" spans="1:7" s="8" customFormat="1" ht="44" x14ac:dyDescent="0.65">
      <c r="A80" s="102"/>
      <c r="B80" s="50">
        <v>9020414</v>
      </c>
      <c r="C80" s="80">
        <v>45859</v>
      </c>
      <c r="D80" s="139" t="s">
        <v>97</v>
      </c>
      <c r="E80" s="52">
        <v>400.73</v>
      </c>
      <c r="F80" s="53"/>
      <c r="G80" s="105"/>
    </row>
    <row r="81" spans="1:7" s="84" customFormat="1" x14ac:dyDescent="0.65">
      <c r="A81" s="102"/>
      <c r="B81" s="50">
        <v>9020478</v>
      </c>
      <c r="C81" s="80">
        <v>45869</v>
      </c>
      <c r="D81" s="139" t="s">
        <v>98</v>
      </c>
      <c r="E81" s="52">
        <v>50.75</v>
      </c>
      <c r="F81" s="52"/>
      <c r="G81" s="83"/>
    </row>
    <row r="82" spans="1:7" s="104" customFormat="1" ht="44" x14ac:dyDescent="0.35">
      <c r="A82" s="76"/>
      <c r="B82" s="33">
        <v>9020622</v>
      </c>
      <c r="C82" s="99">
        <v>45882</v>
      </c>
      <c r="D82" s="65" t="s">
        <v>99</v>
      </c>
      <c r="E82" s="107">
        <v>50.75</v>
      </c>
      <c r="F82" s="136"/>
      <c r="G82" s="69"/>
    </row>
    <row r="83" spans="1:7" s="84" customFormat="1" ht="44.5" thickBot="1" x14ac:dyDescent="0.7">
      <c r="A83" s="102"/>
      <c r="B83" s="50">
        <v>9020655</v>
      </c>
      <c r="C83" s="80">
        <v>45888</v>
      </c>
      <c r="D83" s="139" t="s">
        <v>100</v>
      </c>
      <c r="E83" s="52">
        <v>2231.73</v>
      </c>
      <c r="F83" s="52"/>
      <c r="G83" s="83"/>
    </row>
    <row r="84" spans="1:7" s="8" customFormat="1" ht="67" thickTop="1" thickBot="1" x14ac:dyDescent="0.7">
      <c r="A84" s="44"/>
      <c r="B84" s="45">
        <v>9020750</v>
      </c>
      <c r="C84" s="140">
        <v>45898</v>
      </c>
      <c r="D84" s="141" t="s">
        <v>101</v>
      </c>
      <c r="E84" s="142">
        <v>324.61</v>
      </c>
      <c r="F84" s="143"/>
      <c r="G84" s="144"/>
    </row>
    <row r="85" spans="1:7" s="8" customFormat="1" ht="44.5" thickTop="1" x14ac:dyDescent="0.65">
      <c r="A85" s="44"/>
      <c r="B85" s="86">
        <v>9020796</v>
      </c>
      <c r="C85" s="145">
        <v>45904</v>
      </c>
      <c r="D85" s="146" t="s">
        <v>102</v>
      </c>
      <c r="E85" s="147">
        <v>293.19</v>
      </c>
      <c r="F85" s="30"/>
      <c r="G85" s="3"/>
    </row>
    <row r="86" spans="1:7" s="8" customFormat="1" x14ac:dyDescent="0.65">
      <c r="A86" s="44"/>
      <c r="B86" s="86">
        <v>9020887</v>
      </c>
      <c r="C86" s="145">
        <v>45917</v>
      </c>
      <c r="D86" s="146" t="s">
        <v>103</v>
      </c>
      <c r="E86" s="147">
        <v>293.19</v>
      </c>
      <c r="F86" s="30"/>
      <c r="G86" s="3"/>
    </row>
    <row r="87" spans="1:7" s="84" customFormat="1" ht="44" x14ac:dyDescent="0.65">
      <c r="A87" s="102"/>
      <c r="B87" s="50">
        <v>9020912</v>
      </c>
      <c r="C87" s="80">
        <v>45923</v>
      </c>
      <c r="D87" s="139" t="s">
        <v>104</v>
      </c>
      <c r="E87" s="52">
        <v>325.82</v>
      </c>
      <c r="F87" s="52"/>
      <c r="G87" s="83"/>
    </row>
    <row r="88" spans="1:7" s="84" customFormat="1" ht="44" x14ac:dyDescent="0.65">
      <c r="A88" s="76" t="s">
        <v>93</v>
      </c>
      <c r="B88" s="86">
        <v>9020954</v>
      </c>
      <c r="C88" s="87">
        <v>45929</v>
      </c>
      <c r="D88" s="148" t="s">
        <v>105</v>
      </c>
      <c r="E88" s="147">
        <v>293.19</v>
      </c>
      <c r="F88" s="147"/>
      <c r="G88" s="90"/>
    </row>
    <row r="89" spans="1:7" s="84" customFormat="1" ht="44" x14ac:dyDescent="0.65">
      <c r="A89" s="149"/>
      <c r="B89" s="86">
        <v>9021152</v>
      </c>
      <c r="C89" s="87">
        <v>45944</v>
      </c>
      <c r="D89" s="28" t="s">
        <v>106</v>
      </c>
      <c r="E89" s="147">
        <v>845.13</v>
      </c>
      <c r="F89" s="147"/>
      <c r="G89" s="89"/>
    </row>
    <row r="90" spans="1:7" s="8" customFormat="1" ht="44" x14ac:dyDescent="0.65">
      <c r="A90" s="25"/>
      <c r="B90" s="50">
        <v>9021322</v>
      </c>
      <c r="C90" s="51">
        <v>45964</v>
      </c>
      <c r="D90" s="57" t="s">
        <v>107</v>
      </c>
      <c r="E90" s="52">
        <v>293.19</v>
      </c>
      <c r="F90" s="30"/>
      <c r="G90" s="3"/>
    </row>
    <row r="91" spans="1:7" s="8" customFormat="1" ht="44.5" thickBot="1" x14ac:dyDescent="0.7">
      <c r="A91" s="44"/>
      <c r="B91" s="33">
        <v>9021336</v>
      </c>
      <c r="C91" s="103">
        <v>45965</v>
      </c>
      <c r="D91" s="35" t="s">
        <v>108</v>
      </c>
      <c r="E91" s="107">
        <v>169.9</v>
      </c>
      <c r="F91" s="53"/>
      <c r="G91" s="105"/>
    </row>
    <row r="92" spans="1:7" s="84" customFormat="1" ht="45" thickTop="1" thickBot="1" x14ac:dyDescent="0.7">
      <c r="A92" s="76"/>
      <c r="B92" s="45">
        <v>9021371</v>
      </c>
      <c r="C92" s="46">
        <v>45973</v>
      </c>
      <c r="D92" s="47" t="s">
        <v>109</v>
      </c>
      <c r="E92" s="142">
        <v>460.73</v>
      </c>
      <c r="F92" s="142"/>
      <c r="G92" s="96"/>
    </row>
    <row r="93" spans="1:7" s="84" customFormat="1" ht="45" thickTop="1" thickBot="1" x14ac:dyDescent="0.7">
      <c r="A93" s="119"/>
      <c r="B93" s="45">
        <v>9021378</v>
      </c>
      <c r="C93" s="46">
        <v>45974</v>
      </c>
      <c r="D93" s="47" t="s">
        <v>110</v>
      </c>
      <c r="E93" s="142">
        <v>566.77</v>
      </c>
      <c r="F93" s="142"/>
      <c r="G93" s="96"/>
    </row>
    <row r="94" spans="1:7" s="84" customFormat="1" ht="45" thickTop="1" thickBot="1" x14ac:dyDescent="0.7">
      <c r="A94" s="119"/>
      <c r="B94" s="45">
        <v>9021406</v>
      </c>
      <c r="C94" s="46">
        <v>45975</v>
      </c>
      <c r="D94" s="47" t="s">
        <v>111</v>
      </c>
      <c r="E94" s="142">
        <v>314.14</v>
      </c>
      <c r="F94" s="142"/>
      <c r="G94" s="96"/>
    </row>
    <row r="95" spans="1:7" s="101" customFormat="1" ht="45" thickTop="1" thickBot="1" x14ac:dyDescent="0.4">
      <c r="A95" s="76"/>
      <c r="B95" s="93">
        <v>9021409</v>
      </c>
      <c r="C95" s="94">
        <v>45975</v>
      </c>
      <c r="D95" s="150" t="s">
        <v>112</v>
      </c>
      <c r="E95" s="151">
        <v>219.9</v>
      </c>
      <c r="F95" s="151"/>
      <c r="G95" s="95"/>
    </row>
    <row r="96" spans="1:7" s="84" customFormat="1" ht="45" thickTop="1" thickBot="1" x14ac:dyDescent="0.7">
      <c r="A96" s="119"/>
      <c r="B96" s="45">
        <v>9021457</v>
      </c>
      <c r="C96" s="46">
        <v>45980</v>
      </c>
      <c r="D96" s="47" t="s">
        <v>113</v>
      </c>
      <c r="E96" s="142">
        <v>219.9</v>
      </c>
      <c r="F96" s="142"/>
      <c r="G96" s="96"/>
    </row>
    <row r="97" spans="1:7" s="84" customFormat="1" ht="23" thickTop="1" thickBot="1" x14ac:dyDescent="0.7">
      <c r="A97" s="119"/>
      <c r="B97" s="45">
        <v>9021861</v>
      </c>
      <c r="C97" s="46">
        <v>46028</v>
      </c>
      <c r="D97" s="47" t="s">
        <v>114</v>
      </c>
      <c r="E97" s="142">
        <v>857.1</v>
      </c>
      <c r="F97" s="142"/>
      <c r="G97" s="96"/>
    </row>
    <row r="98" spans="1:7" s="84" customFormat="1" ht="44.5" thickTop="1" x14ac:dyDescent="0.65">
      <c r="A98" s="44"/>
      <c r="B98" s="86">
        <v>9021996</v>
      </c>
      <c r="C98" s="87">
        <v>46050</v>
      </c>
      <c r="D98" s="88" t="s">
        <v>115</v>
      </c>
      <c r="E98" s="147">
        <v>223.19</v>
      </c>
      <c r="F98" s="147"/>
      <c r="G98" s="90"/>
    </row>
    <row r="99" spans="1:7" s="84" customFormat="1" ht="44" x14ac:dyDescent="0.65">
      <c r="B99" s="86">
        <v>9022028</v>
      </c>
      <c r="C99" s="87">
        <v>46055</v>
      </c>
      <c r="D99" s="88" t="s">
        <v>116</v>
      </c>
      <c r="E99" s="147">
        <v>219.9</v>
      </c>
      <c r="F99" s="147"/>
      <c r="G99" s="90"/>
    </row>
    <row r="100" spans="1:7" s="84" customFormat="1" ht="44" x14ac:dyDescent="0.65">
      <c r="B100" s="86">
        <v>9022087</v>
      </c>
      <c r="C100" s="87">
        <v>46059</v>
      </c>
      <c r="D100" s="88" t="s">
        <v>117</v>
      </c>
      <c r="E100" s="147">
        <v>439.79</v>
      </c>
      <c r="F100" s="147"/>
      <c r="G100" s="90"/>
    </row>
    <row r="101" spans="1:7" s="84" customFormat="1" ht="44" x14ac:dyDescent="0.65">
      <c r="A101" s="44" t="s">
        <v>118</v>
      </c>
      <c r="B101" s="86">
        <v>9022229</v>
      </c>
      <c r="C101" s="87">
        <v>46072</v>
      </c>
      <c r="D101" s="88" t="s">
        <v>119</v>
      </c>
      <c r="E101" s="147">
        <v>693.44</v>
      </c>
      <c r="F101" s="147"/>
      <c r="G101" s="90"/>
    </row>
    <row r="102" spans="1:7" s="84" customFormat="1" ht="44" x14ac:dyDescent="0.65">
      <c r="A102" s="44" t="s">
        <v>93</v>
      </c>
      <c r="B102" s="86">
        <v>9022230</v>
      </c>
      <c r="C102" s="87">
        <v>46072</v>
      </c>
      <c r="D102" s="88" t="s">
        <v>120</v>
      </c>
      <c r="E102" s="147">
        <v>485.27</v>
      </c>
      <c r="F102" s="147"/>
      <c r="G102" s="90"/>
    </row>
    <row r="103" spans="1:7" s="8" customFormat="1" ht="66" x14ac:dyDescent="0.65">
      <c r="A103" s="44"/>
      <c r="B103" s="33">
        <v>9022232</v>
      </c>
      <c r="C103" s="103">
        <v>46072</v>
      </c>
      <c r="D103" s="35" t="s">
        <v>121</v>
      </c>
      <c r="E103" s="107">
        <v>366.49</v>
      </c>
      <c r="F103" s="53"/>
      <c r="G103" s="97"/>
    </row>
    <row r="104" spans="1:7" s="8" customFormat="1" ht="44" x14ac:dyDescent="0.65">
      <c r="A104" s="44"/>
      <c r="B104" s="135">
        <v>9022472</v>
      </c>
      <c r="C104" s="103">
        <v>46098</v>
      </c>
      <c r="D104" s="35" t="s">
        <v>122</v>
      </c>
      <c r="E104" s="107">
        <v>329.84</v>
      </c>
      <c r="F104" s="53"/>
      <c r="G104" s="97"/>
    </row>
    <row r="105" spans="1:7" s="8" customFormat="1" ht="44" x14ac:dyDescent="0.65">
      <c r="A105" s="152"/>
      <c r="B105" s="135">
        <v>9022558</v>
      </c>
      <c r="C105" s="103">
        <v>46106</v>
      </c>
      <c r="D105" s="35" t="s">
        <v>123</v>
      </c>
      <c r="E105" s="107">
        <v>395.77</v>
      </c>
      <c r="F105" s="53"/>
      <c r="G105" s="97"/>
    </row>
    <row r="106" spans="1:7" s="8" customFormat="1" ht="44" x14ac:dyDescent="0.65">
      <c r="A106" s="44"/>
      <c r="B106" s="50">
        <v>9022605</v>
      </c>
      <c r="C106" s="51">
        <v>46113</v>
      </c>
      <c r="D106" s="57" t="s">
        <v>124</v>
      </c>
      <c r="E106" s="52">
        <v>219.9</v>
      </c>
      <c r="F106" s="53"/>
      <c r="G106" s="105"/>
    </row>
    <row r="107" spans="1:7" s="8" customFormat="1" ht="44" x14ac:dyDescent="0.65">
      <c r="A107" s="32"/>
      <c r="B107" s="50">
        <v>9022622</v>
      </c>
      <c r="C107" s="51">
        <v>46114</v>
      </c>
      <c r="D107" s="57" t="s">
        <v>125</v>
      </c>
      <c r="E107" s="52">
        <v>224.61</v>
      </c>
      <c r="F107" s="53"/>
      <c r="G107" s="105"/>
    </row>
    <row r="108" spans="1:7" s="8" customFormat="1" ht="44" x14ac:dyDescent="0.65">
      <c r="A108" s="32"/>
      <c r="B108" s="50">
        <v>9022821</v>
      </c>
      <c r="C108" s="51">
        <v>46132</v>
      </c>
      <c r="D108" s="57" t="s">
        <v>126</v>
      </c>
      <c r="E108" s="52">
        <v>443.04</v>
      </c>
      <c r="F108" s="53"/>
      <c r="G108" s="105"/>
    </row>
    <row r="109" spans="1:7" s="8" customFormat="1" ht="66" x14ac:dyDescent="0.65">
      <c r="A109" s="44"/>
      <c r="B109" s="50">
        <v>9022364</v>
      </c>
      <c r="C109" s="51">
        <v>46085</v>
      </c>
      <c r="D109" s="57" t="s">
        <v>127</v>
      </c>
      <c r="E109" s="52">
        <v>515.29</v>
      </c>
      <c r="F109" s="53"/>
      <c r="G109" s="105"/>
    </row>
    <row r="110" spans="1:7" s="8" customFormat="1" ht="44" x14ac:dyDescent="0.65">
      <c r="A110" s="32"/>
      <c r="B110" s="135">
        <v>9022977</v>
      </c>
      <c r="C110" s="103">
        <v>46142</v>
      </c>
      <c r="D110" s="35" t="s">
        <v>128</v>
      </c>
      <c r="E110" s="36">
        <v>373.75</v>
      </c>
      <c r="F110" s="53"/>
      <c r="G110" s="105"/>
    </row>
    <row r="111" spans="1:7" s="104" customFormat="1" ht="44" x14ac:dyDescent="0.35">
      <c r="A111" s="44"/>
      <c r="B111" s="50">
        <v>9022358</v>
      </c>
      <c r="C111" s="51">
        <v>46084</v>
      </c>
      <c r="D111" s="57" t="s">
        <v>129</v>
      </c>
      <c r="E111" s="52">
        <v>293.19</v>
      </c>
      <c r="F111" s="136"/>
      <c r="G111" s="69"/>
    </row>
    <row r="112" spans="1:7" s="8" customFormat="1" ht="44" x14ac:dyDescent="0.65">
      <c r="A112" s="44"/>
      <c r="B112" s="33">
        <v>9022470</v>
      </c>
      <c r="C112" s="103">
        <v>46098</v>
      </c>
      <c r="D112" s="35" t="s">
        <v>130</v>
      </c>
      <c r="E112" s="36">
        <v>1500</v>
      </c>
      <c r="F112" s="52"/>
      <c r="G112" s="100" t="s">
        <v>61</v>
      </c>
    </row>
    <row r="113" spans="1:7" s="8" customFormat="1" ht="44" x14ac:dyDescent="0.65">
      <c r="A113" s="44"/>
      <c r="B113" s="33">
        <v>9022471</v>
      </c>
      <c r="C113" s="103">
        <v>46098</v>
      </c>
      <c r="D113" s="35" t="s">
        <v>131</v>
      </c>
      <c r="E113" s="36">
        <v>1000</v>
      </c>
      <c r="F113" s="52"/>
      <c r="G113" s="100" t="s">
        <v>61</v>
      </c>
    </row>
    <row r="114" spans="1:7" s="8" customFormat="1" ht="44" x14ac:dyDescent="0.65">
      <c r="A114" s="44"/>
      <c r="B114" s="33">
        <v>9022697</v>
      </c>
      <c r="C114" s="103">
        <v>46121</v>
      </c>
      <c r="D114" s="35" t="s">
        <v>132</v>
      </c>
      <c r="E114" s="36">
        <v>4596.1499999999996</v>
      </c>
      <c r="F114" s="52"/>
      <c r="G114" s="100" t="s">
        <v>61</v>
      </c>
    </row>
    <row r="115" spans="1:7" s="8" customFormat="1" ht="44" x14ac:dyDescent="0.65">
      <c r="A115" s="44" t="s">
        <v>93</v>
      </c>
      <c r="B115" s="33">
        <v>9022705</v>
      </c>
      <c r="C115" s="103">
        <v>46121</v>
      </c>
      <c r="D115" s="35" t="s">
        <v>133</v>
      </c>
      <c r="E115" s="36">
        <v>219.9</v>
      </c>
      <c r="F115" s="52"/>
      <c r="G115" s="100" t="s">
        <v>61</v>
      </c>
    </row>
    <row r="116" spans="1:7" s="8" customFormat="1" ht="44" x14ac:dyDescent="0.65">
      <c r="A116" s="44"/>
      <c r="B116" s="33">
        <v>9023073</v>
      </c>
      <c r="C116" s="103">
        <v>46149</v>
      </c>
      <c r="D116" s="35" t="s">
        <v>134</v>
      </c>
      <c r="E116" s="36">
        <v>515.39</v>
      </c>
      <c r="F116" s="52"/>
      <c r="G116" s="100" t="s">
        <v>61</v>
      </c>
    </row>
    <row r="117" spans="1:7" s="8" customFormat="1" ht="44" x14ac:dyDescent="0.65">
      <c r="A117" s="44"/>
      <c r="B117" s="33">
        <v>9023101</v>
      </c>
      <c r="C117" s="103">
        <v>46154</v>
      </c>
      <c r="D117" s="35" t="s">
        <v>135</v>
      </c>
      <c r="E117" s="36">
        <v>400</v>
      </c>
      <c r="F117" s="52"/>
      <c r="G117" s="100" t="s">
        <v>61</v>
      </c>
    </row>
    <row r="118" spans="1:7" s="8" customFormat="1" x14ac:dyDescent="0.65">
      <c r="A118" s="32" t="s">
        <v>136</v>
      </c>
      <c r="B118" s="39">
        <v>9019698</v>
      </c>
      <c r="C118" s="153">
        <v>45771</v>
      </c>
      <c r="D118" s="41" t="s">
        <v>137</v>
      </c>
      <c r="E118" s="112">
        <v>3846.63</v>
      </c>
      <c r="F118" s="108"/>
      <c r="G118" s="43">
        <f>SUM(E118:E175)</f>
        <v>234476.43</v>
      </c>
    </row>
    <row r="119" spans="1:7" s="8" customFormat="1" x14ac:dyDescent="0.65">
      <c r="A119" s="32"/>
      <c r="B119" s="39">
        <v>9020407</v>
      </c>
      <c r="C119" s="153">
        <v>45856</v>
      </c>
      <c r="D119" s="154" t="s">
        <v>138</v>
      </c>
      <c r="E119" s="112">
        <v>287.89999999999998</v>
      </c>
      <c r="F119" s="108"/>
      <c r="G119" s="105"/>
    </row>
    <row r="120" spans="1:7" s="8" customFormat="1" x14ac:dyDescent="0.65">
      <c r="A120" s="32"/>
      <c r="B120" s="39">
        <v>9020489</v>
      </c>
      <c r="C120" s="153">
        <v>45869</v>
      </c>
      <c r="D120" s="154" t="s">
        <v>139</v>
      </c>
      <c r="E120" s="112">
        <v>5000</v>
      </c>
      <c r="F120" s="108"/>
      <c r="G120" s="105"/>
    </row>
    <row r="121" spans="1:7" s="8" customFormat="1" x14ac:dyDescent="0.65">
      <c r="A121" s="102"/>
      <c r="B121" s="33">
        <v>9020500</v>
      </c>
      <c r="C121" s="103">
        <v>45869</v>
      </c>
      <c r="D121" s="35" t="s">
        <v>140</v>
      </c>
      <c r="E121" s="36">
        <v>5000</v>
      </c>
      <c r="F121" s="108"/>
      <c r="G121" s="105"/>
    </row>
    <row r="122" spans="1:7" s="8" customFormat="1" ht="44" x14ac:dyDescent="0.65">
      <c r="A122" s="102"/>
      <c r="B122" s="33">
        <v>9020501</v>
      </c>
      <c r="C122" s="103">
        <v>45869</v>
      </c>
      <c r="D122" s="35" t="s">
        <v>141</v>
      </c>
      <c r="E122" s="36">
        <v>5000</v>
      </c>
      <c r="F122" s="108"/>
      <c r="G122" s="105"/>
    </row>
    <row r="123" spans="1:7" s="8" customFormat="1" ht="44" x14ac:dyDescent="0.65">
      <c r="A123" s="102"/>
      <c r="B123" s="33">
        <v>9020506</v>
      </c>
      <c r="C123" s="103">
        <v>45870</v>
      </c>
      <c r="D123" s="35" t="s">
        <v>142</v>
      </c>
      <c r="E123" s="36">
        <v>5000</v>
      </c>
      <c r="F123" s="108"/>
      <c r="G123" s="105"/>
    </row>
    <row r="124" spans="1:7" s="8" customFormat="1" x14ac:dyDescent="0.65">
      <c r="A124" s="102"/>
      <c r="B124" s="33">
        <v>9020508</v>
      </c>
      <c r="C124" s="103">
        <v>45870</v>
      </c>
      <c r="D124" s="35" t="s">
        <v>143</v>
      </c>
      <c r="E124" s="36">
        <v>5000</v>
      </c>
      <c r="F124" s="108"/>
      <c r="G124" s="105"/>
    </row>
    <row r="125" spans="1:7" s="8" customFormat="1" x14ac:dyDescent="0.65">
      <c r="A125" s="102"/>
      <c r="B125" s="33">
        <v>9020511</v>
      </c>
      <c r="C125" s="103">
        <v>45870</v>
      </c>
      <c r="D125" s="35" t="s">
        <v>144</v>
      </c>
      <c r="E125" s="36">
        <v>5000</v>
      </c>
      <c r="F125" s="108"/>
      <c r="G125" s="105"/>
    </row>
    <row r="126" spans="1:7" s="8" customFormat="1" ht="44" x14ac:dyDescent="0.65">
      <c r="A126" s="32" t="s">
        <v>118</v>
      </c>
      <c r="B126" s="33">
        <v>9020512</v>
      </c>
      <c r="C126" s="103">
        <v>45870</v>
      </c>
      <c r="D126" s="35" t="s">
        <v>145</v>
      </c>
      <c r="E126" s="36">
        <v>5000</v>
      </c>
      <c r="F126" s="108"/>
      <c r="G126" s="105"/>
    </row>
    <row r="127" spans="1:7" s="8" customFormat="1" ht="44" x14ac:dyDescent="0.65">
      <c r="A127" s="102"/>
      <c r="B127" s="33">
        <v>9020514</v>
      </c>
      <c r="C127" s="103">
        <v>45870</v>
      </c>
      <c r="D127" s="35" t="s">
        <v>146</v>
      </c>
      <c r="E127" s="36">
        <v>5000</v>
      </c>
      <c r="F127" s="108"/>
      <c r="G127" s="105"/>
    </row>
    <row r="128" spans="1:7" s="8" customFormat="1" x14ac:dyDescent="0.65">
      <c r="A128" s="102"/>
      <c r="B128" s="33">
        <v>9020516</v>
      </c>
      <c r="C128" s="103">
        <v>45870</v>
      </c>
      <c r="D128" s="35" t="s">
        <v>147</v>
      </c>
      <c r="E128" s="36">
        <v>5000</v>
      </c>
      <c r="F128" s="108"/>
      <c r="G128" s="105"/>
    </row>
    <row r="129" spans="1:7" s="8" customFormat="1" x14ac:dyDescent="0.65">
      <c r="A129" s="102"/>
      <c r="B129" s="33">
        <v>9020517</v>
      </c>
      <c r="C129" s="103">
        <v>45870</v>
      </c>
      <c r="D129" s="35" t="s">
        <v>148</v>
      </c>
      <c r="E129" s="36">
        <v>5000</v>
      </c>
      <c r="F129" s="108"/>
      <c r="G129" s="105"/>
    </row>
    <row r="130" spans="1:7" s="8" customFormat="1" x14ac:dyDescent="0.65">
      <c r="A130" s="102"/>
      <c r="B130" s="33">
        <v>9020519</v>
      </c>
      <c r="C130" s="103">
        <v>45870</v>
      </c>
      <c r="D130" s="35" t="s">
        <v>149</v>
      </c>
      <c r="E130" s="36">
        <v>5000</v>
      </c>
      <c r="F130" s="108"/>
      <c r="G130" s="105"/>
    </row>
    <row r="131" spans="1:7" s="8" customFormat="1" ht="44" x14ac:dyDescent="0.65">
      <c r="A131" s="102"/>
      <c r="B131" s="33">
        <v>9020520</v>
      </c>
      <c r="C131" s="103">
        <v>45870</v>
      </c>
      <c r="D131" s="35" t="s">
        <v>150</v>
      </c>
      <c r="E131" s="36">
        <v>5000</v>
      </c>
      <c r="F131" s="108"/>
      <c r="G131" s="105"/>
    </row>
    <row r="132" spans="1:7" s="8" customFormat="1" ht="44" x14ac:dyDescent="0.65">
      <c r="A132" s="102"/>
      <c r="B132" s="33">
        <v>9020522</v>
      </c>
      <c r="C132" s="103">
        <v>45870</v>
      </c>
      <c r="D132" s="35" t="s">
        <v>151</v>
      </c>
      <c r="E132" s="36">
        <v>5000</v>
      </c>
      <c r="F132" s="108"/>
      <c r="G132" s="105"/>
    </row>
    <row r="133" spans="1:7" s="8" customFormat="1" ht="44" x14ac:dyDescent="0.65">
      <c r="A133" s="76" t="s">
        <v>136</v>
      </c>
      <c r="B133" s="33">
        <v>9020523</v>
      </c>
      <c r="C133" s="103">
        <v>45870</v>
      </c>
      <c r="D133" s="35" t="s">
        <v>152</v>
      </c>
      <c r="E133" s="36">
        <v>5000</v>
      </c>
      <c r="F133" s="108"/>
      <c r="G133" s="105"/>
    </row>
    <row r="134" spans="1:7" s="8" customFormat="1" ht="44" x14ac:dyDescent="0.65">
      <c r="A134" s="102"/>
      <c r="B134" s="33">
        <v>9020524</v>
      </c>
      <c r="C134" s="103">
        <v>45870</v>
      </c>
      <c r="D134" s="35" t="s">
        <v>153</v>
      </c>
      <c r="E134" s="36">
        <v>5000</v>
      </c>
      <c r="F134" s="108"/>
      <c r="G134" s="105"/>
    </row>
    <row r="135" spans="1:7" s="84" customFormat="1" x14ac:dyDescent="0.65">
      <c r="A135" s="102"/>
      <c r="B135" s="39">
        <v>9020651</v>
      </c>
      <c r="C135" s="153">
        <v>45887</v>
      </c>
      <c r="D135" s="154" t="s">
        <v>154</v>
      </c>
      <c r="E135" s="112">
        <v>143.94999999999999</v>
      </c>
      <c r="F135" s="112"/>
      <c r="G135" s="83"/>
    </row>
    <row r="136" spans="1:7" s="84" customFormat="1" x14ac:dyDescent="0.65">
      <c r="A136" s="102"/>
      <c r="B136" s="39">
        <v>9020900</v>
      </c>
      <c r="C136" s="153">
        <v>45919</v>
      </c>
      <c r="D136" s="154" t="s">
        <v>155</v>
      </c>
      <c r="E136" s="112">
        <v>156.65</v>
      </c>
      <c r="F136" s="112"/>
      <c r="G136" s="83"/>
    </row>
    <row r="137" spans="1:7" s="8" customFormat="1" x14ac:dyDescent="0.65">
      <c r="A137" s="32"/>
      <c r="B137" s="39">
        <v>9021022</v>
      </c>
      <c r="C137" s="153">
        <v>45933</v>
      </c>
      <c r="D137" s="41" t="s">
        <v>156</v>
      </c>
      <c r="E137" s="112">
        <v>5000</v>
      </c>
      <c r="F137" s="108"/>
      <c r="G137" s="105"/>
    </row>
    <row r="138" spans="1:7" s="8" customFormat="1" x14ac:dyDescent="0.65">
      <c r="A138" s="32"/>
      <c r="B138" s="33">
        <v>9021037</v>
      </c>
      <c r="C138" s="153">
        <v>45933</v>
      </c>
      <c r="D138" s="35" t="s">
        <v>157</v>
      </c>
      <c r="E138" s="112">
        <v>5000</v>
      </c>
      <c r="F138" s="108"/>
      <c r="G138" s="105"/>
    </row>
    <row r="139" spans="1:7" s="8" customFormat="1" ht="44" x14ac:dyDescent="0.65">
      <c r="A139" s="76"/>
      <c r="B139" s="33">
        <v>9021038</v>
      </c>
      <c r="C139" s="103">
        <v>45936</v>
      </c>
      <c r="D139" s="35" t="s">
        <v>158</v>
      </c>
      <c r="E139" s="107">
        <v>5000</v>
      </c>
      <c r="F139" s="108"/>
      <c r="G139" s="105"/>
    </row>
    <row r="140" spans="1:7" s="8" customFormat="1" ht="44" x14ac:dyDescent="0.65">
      <c r="A140" s="32"/>
      <c r="B140" s="33">
        <v>9021047</v>
      </c>
      <c r="C140" s="103">
        <v>45936</v>
      </c>
      <c r="D140" s="35" t="s">
        <v>159</v>
      </c>
      <c r="E140" s="107">
        <v>5000</v>
      </c>
      <c r="F140" s="108"/>
      <c r="G140" s="105"/>
    </row>
    <row r="141" spans="1:7" s="8" customFormat="1" x14ac:dyDescent="0.65">
      <c r="A141" s="32"/>
      <c r="B141" s="33">
        <v>9021049</v>
      </c>
      <c r="C141" s="103">
        <v>45936</v>
      </c>
      <c r="D141" s="35" t="s">
        <v>160</v>
      </c>
      <c r="E141" s="112">
        <v>5000</v>
      </c>
      <c r="F141" s="108"/>
      <c r="G141" s="105"/>
    </row>
    <row r="142" spans="1:7" s="8" customFormat="1" x14ac:dyDescent="0.65">
      <c r="A142" s="32"/>
      <c r="B142" s="33">
        <v>9021051</v>
      </c>
      <c r="C142" s="103">
        <v>45936</v>
      </c>
      <c r="D142" s="35" t="s">
        <v>161</v>
      </c>
      <c r="E142" s="112">
        <v>5000</v>
      </c>
      <c r="F142" s="108"/>
      <c r="G142" s="105"/>
    </row>
    <row r="143" spans="1:7" s="8" customFormat="1" ht="44" x14ac:dyDescent="0.65">
      <c r="A143" s="32"/>
      <c r="B143" s="33">
        <v>9021052</v>
      </c>
      <c r="C143" s="103">
        <v>45936</v>
      </c>
      <c r="D143" s="35" t="s">
        <v>162</v>
      </c>
      <c r="E143" s="107">
        <v>5000</v>
      </c>
      <c r="F143" s="108"/>
      <c r="G143" s="105"/>
    </row>
    <row r="144" spans="1:7" s="104" customFormat="1" ht="44" x14ac:dyDescent="0.35">
      <c r="A144" s="76"/>
      <c r="B144" s="33">
        <v>9021054</v>
      </c>
      <c r="C144" s="103">
        <v>45936</v>
      </c>
      <c r="D144" s="35" t="s">
        <v>163</v>
      </c>
      <c r="E144" s="107">
        <v>5000</v>
      </c>
      <c r="F144" s="136"/>
      <c r="G144" s="69"/>
    </row>
    <row r="145" spans="1:7" s="8" customFormat="1" x14ac:dyDescent="0.65">
      <c r="A145" s="32"/>
      <c r="B145" s="33">
        <v>9021056</v>
      </c>
      <c r="C145" s="103">
        <v>45936</v>
      </c>
      <c r="D145" s="57" t="s">
        <v>164</v>
      </c>
      <c r="E145" s="112">
        <v>5000</v>
      </c>
      <c r="F145" s="108"/>
      <c r="G145" s="105"/>
    </row>
    <row r="146" spans="1:7" s="8" customFormat="1" ht="44" x14ac:dyDescent="0.65">
      <c r="A146" s="32"/>
      <c r="B146" s="33">
        <v>9021057</v>
      </c>
      <c r="C146" s="103">
        <v>45936</v>
      </c>
      <c r="D146" s="35" t="s">
        <v>165</v>
      </c>
      <c r="E146" s="107">
        <v>5000</v>
      </c>
      <c r="F146" s="108"/>
      <c r="G146" s="105"/>
    </row>
    <row r="147" spans="1:7" s="8" customFormat="1" ht="44" x14ac:dyDescent="0.65">
      <c r="A147" s="32"/>
      <c r="B147" s="33">
        <v>9021059</v>
      </c>
      <c r="C147" s="103">
        <v>45936</v>
      </c>
      <c r="D147" s="35" t="s">
        <v>166</v>
      </c>
      <c r="E147" s="107">
        <v>5000</v>
      </c>
      <c r="F147" s="108"/>
      <c r="G147" s="105"/>
    </row>
    <row r="148" spans="1:7" s="8" customFormat="1" ht="44" x14ac:dyDescent="0.65">
      <c r="A148" s="32"/>
      <c r="B148" s="33">
        <v>9021061</v>
      </c>
      <c r="C148" s="103">
        <v>45936</v>
      </c>
      <c r="D148" s="57" t="s">
        <v>167</v>
      </c>
      <c r="E148" s="107">
        <v>5000</v>
      </c>
      <c r="F148" s="108"/>
      <c r="G148" s="105"/>
    </row>
    <row r="149" spans="1:7" s="8" customFormat="1" ht="44" x14ac:dyDescent="0.65">
      <c r="A149" s="32"/>
      <c r="B149" s="33">
        <v>9021062</v>
      </c>
      <c r="C149" s="103">
        <v>45936</v>
      </c>
      <c r="D149" s="35" t="s">
        <v>168</v>
      </c>
      <c r="E149" s="107">
        <v>5000</v>
      </c>
      <c r="F149" s="108"/>
      <c r="G149" s="105"/>
    </row>
    <row r="150" spans="1:7" s="8" customFormat="1" ht="44" x14ac:dyDescent="0.65">
      <c r="A150" s="32" t="s">
        <v>136</v>
      </c>
      <c r="B150" s="33">
        <v>9021063</v>
      </c>
      <c r="C150" s="103">
        <v>45936</v>
      </c>
      <c r="D150" s="35" t="s">
        <v>169</v>
      </c>
      <c r="E150" s="107">
        <v>5000</v>
      </c>
      <c r="F150" s="108"/>
      <c r="G150" s="105"/>
    </row>
    <row r="151" spans="1:7" s="8" customFormat="1" ht="44" x14ac:dyDescent="0.65">
      <c r="A151" s="32"/>
      <c r="B151" s="33">
        <v>9021064</v>
      </c>
      <c r="C151" s="103">
        <v>45936</v>
      </c>
      <c r="D151" s="57" t="s">
        <v>170</v>
      </c>
      <c r="E151" s="107">
        <v>5000</v>
      </c>
      <c r="F151" s="108"/>
      <c r="G151" s="105"/>
    </row>
    <row r="152" spans="1:7" s="8" customFormat="1" x14ac:dyDescent="0.65">
      <c r="A152" s="32"/>
      <c r="B152" s="33">
        <v>9021118</v>
      </c>
      <c r="C152" s="103">
        <v>45938</v>
      </c>
      <c r="D152" s="35" t="s">
        <v>171</v>
      </c>
      <c r="E152" s="112">
        <v>156.65</v>
      </c>
      <c r="F152" s="108"/>
      <c r="G152" s="105"/>
    </row>
    <row r="153" spans="1:7" s="8" customFormat="1" x14ac:dyDescent="0.65">
      <c r="A153" s="32"/>
      <c r="B153" s="39">
        <v>9021455</v>
      </c>
      <c r="C153" s="153">
        <v>45980</v>
      </c>
      <c r="D153" s="154" t="s">
        <v>172</v>
      </c>
      <c r="E153" s="112">
        <v>156.65</v>
      </c>
      <c r="F153" s="108"/>
      <c r="G153" s="105"/>
    </row>
    <row r="154" spans="1:7" s="8" customFormat="1" x14ac:dyDescent="0.65">
      <c r="A154" s="32"/>
      <c r="B154" s="39">
        <v>9021574</v>
      </c>
      <c r="C154" s="153">
        <v>45999</v>
      </c>
      <c r="D154" s="154" t="s">
        <v>173</v>
      </c>
      <c r="E154" s="112">
        <v>5000</v>
      </c>
      <c r="F154" s="108"/>
      <c r="G154" s="105"/>
    </row>
    <row r="155" spans="1:7" s="8" customFormat="1" x14ac:dyDescent="0.65">
      <c r="A155" s="32"/>
      <c r="B155" s="39">
        <v>9021586</v>
      </c>
      <c r="C155" s="153">
        <v>45999</v>
      </c>
      <c r="D155" s="154" t="s">
        <v>174</v>
      </c>
      <c r="E155" s="112">
        <v>5000</v>
      </c>
      <c r="F155" s="108"/>
      <c r="G155" s="105"/>
    </row>
    <row r="156" spans="1:7" s="8" customFormat="1" x14ac:dyDescent="0.65">
      <c r="A156" s="32"/>
      <c r="B156" s="39">
        <v>9021587</v>
      </c>
      <c r="C156" s="153">
        <v>45999</v>
      </c>
      <c r="D156" s="154" t="s">
        <v>175</v>
      </c>
      <c r="E156" s="112">
        <v>5000</v>
      </c>
      <c r="F156" s="108"/>
      <c r="G156" s="105"/>
    </row>
    <row r="157" spans="1:7" s="104" customFormat="1" x14ac:dyDescent="0.65">
      <c r="A157" s="32"/>
      <c r="B157" s="39">
        <v>9021593</v>
      </c>
      <c r="C157" s="153">
        <v>45999</v>
      </c>
      <c r="D157" s="154" t="s">
        <v>176</v>
      </c>
      <c r="E157" s="112">
        <v>5000</v>
      </c>
      <c r="F157" s="136"/>
      <c r="G157" s="69"/>
    </row>
    <row r="158" spans="1:7" s="8" customFormat="1" x14ac:dyDescent="0.65">
      <c r="A158" s="32"/>
      <c r="B158" s="39">
        <v>9021594</v>
      </c>
      <c r="C158" s="153">
        <v>45999</v>
      </c>
      <c r="D158" s="154" t="s">
        <v>177</v>
      </c>
      <c r="E158" s="112">
        <v>5000</v>
      </c>
      <c r="F158" s="108"/>
      <c r="G158" s="105"/>
    </row>
    <row r="159" spans="1:7" s="8" customFormat="1" x14ac:dyDescent="0.65">
      <c r="A159" s="32"/>
      <c r="B159" s="39">
        <v>9021596</v>
      </c>
      <c r="C159" s="153">
        <v>45999</v>
      </c>
      <c r="D159" s="154" t="s">
        <v>178</v>
      </c>
      <c r="E159" s="112">
        <v>5000</v>
      </c>
      <c r="F159" s="108"/>
      <c r="G159" s="105"/>
    </row>
    <row r="160" spans="1:7" s="8" customFormat="1" x14ac:dyDescent="0.65">
      <c r="A160" s="32"/>
      <c r="B160" s="39">
        <v>9021597</v>
      </c>
      <c r="C160" s="153">
        <v>45999</v>
      </c>
      <c r="D160" s="154" t="s">
        <v>179</v>
      </c>
      <c r="E160" s="112">
        <v>5000</v>
      </c>
      <c r="F160" s="108"/>
      <c r="G160" s="105"/>
    </row>
    <row r="161" spans="1:7" s="8" customFormat="1" x14ac:dyDescent="0.65">
      <c r="A161" s="32"/>
      <c r="B161" s="39">
        <v>9021600</v>
      </c>
      <c r="C161" s="153">
        <v>45999</v>
      </c>
      <c r="D161" s="154" t="s">
        <v>180</v>
      </c>
      <c r="E161" s="112">
        <v>5000</v>
      </c>
      <c r="F161" s="108"/>
      <c r="G161" s="105"/>
    </row>
    <row r="162" spans="1:7" s="8" customFormat="1" x14ac:dyDescent="0.65">
      <c r="A162" s="32"/>
      <c r="B162" s="39">
        <v>9021602</v>
      </c>
      <c r="C162" s="153">
        <v>45999</v>
      </c>
      <c r="D162" s="154" t="s">
        <v>181</v>
      </c>
      <c r="E162" s="112">
        <v>5000</v>
      </c>
      <c r="F162" s="108"/>
      <c r="G162" s="105"/>
    </row>
    <row r="163" spans="1:7" s="8" customFormat="1" x14ac:dyDescent="0.65">
      <c r="A163" s="32"/>
      <c r="B163" s="39">
        <v>9021603</v>
      </c>
      <c r="C163" s="153">
        <v>45999</v>
      </c>
      <c r="D163" s="154" t="s">
        <v>182</v>
      </c>
      <c r="E163" s="112">
        <v>5000</v>
      </c>
      <c r="F163" s="108"/>
      <c r="G163" s="105"/>
    </row>
    <row r="164" spans="1:7" s="8" customFormat="1" x14ac:dyDescent="0.65">
      <c r="A164" s="32"/>
      <c r="B164" s="39">
        <v>9021604</v>
      </c>
      <c r="C164" s="153">
        <v>45999</v>
      </c>
      <c r="D164" s="154" t="s">
        <v>183</v>
      </c>
      <c r="E164" s="112">
        <v>5000</v>
      </c>
      <c r="F164" s="108"/>
      <c r="G164" s="105"/>
    </row>
    <row r="165" spans="1:7" s="8" customFormat="1" x14ac:dyDescent="0.65">
      <c r="A165" s="32"/>
      <c r="B165" s="39">
        <v>9021605</v>
      </c>
      <c r="C165" s="153">
        <v>45999</v>
      </c>
      <c r="D165" s="154" t="s">
        <v>184</v>
      </c>
      <c r="E165" s="112">
        <v>5000</v>
      </c>
      <c r="F165" s="108"/>
      <c r="G165" s="105"/>
    </row>
    <row r="166" spans="1:7" s="8" customFormat="1" ht="44" x14ac:dyDescent="0.65">
      <c r="A166" s="32"/>
      <c r="B166" s="39">
        <v>9021606</v>
      </c>
      <c r="C166" s="153">
        <v>45999</v>
      </c>
      <c r="D166" s="155" t="s">
        <v>185</v>
      </c>
      <c r="E166" s="112">
        <v>5000</v>
      </c>
      <c r="F166" s="108"/>
      <c r="G166" s="105"/>
    </row>
    <row r="167" spans="1:7" s="8" customFormat="1" ht="44" x14ac:dyDescent="0.65">
      <c r="A167" s="32"/>
      <c r="B167" s="39">
        <v>9021607</v>
      </c>
      <c r="C167" s="153">
        <v>45999</v>
      </c>
      <c r="D167" s="155" t="s">
        <v>186</v>
      </c>
      <c r="E167" s="112">
        <v>5000</v>
      </c>
      <c r="F167" s="108"/>
      <c r="G167" s="105"/>
    </row>
    <row r="168" spans="1:7" s="8" customFormat="1" ht="44" x14ac:dyDescent="0.65">
      <c r="A168" s="32"/>
      <c r="B168" s="39">
        <v>9021608</v>
      </c>
      <c r="C168" s="153">
        <v>45999</v>
      </c>
      <c r="D168" s="155" t="s">
        <v>187</v>
      </c>
      <c r="E168" s="112">
        <v>5000</v>
      </c>
      <c r="F168" s="108"/>
      <c r="G168" s="105"/>
    </row>
    <row r="169" spans="1:7" s="8" customFormat="1" x14ac:dyDescent="0.65">
      <c r="A169" s="32"/>
      <c r="B169" s="39">
        <v>9021727</v>
      </c>
      <c r="C169" s="153">
        <v>46006</v>
      </c>
      <c r="D169" s="154" t="s">
        <v>188</v>
      </c>
      <c r="E169" s="112">
        <v>156.65</v>
      </c>
      <c r="F169" s="108"/>
      <c r="G169" s="105"/>
    </row>
    <row r="170" spans="1:7" s="8" customFormat="1" ht="22.5" thickBot="1" x14ac:dyDescent="0.7">
      <c r="A170" s="32"/>
      <c r="B170" s="39">
        <v>9021896</v>
      </c>
      <c r="C170" s="153">
        <v>46034</v>
      </c>
      <c r="D170" s="154" t="s">
        <v>189</v>
      </c>
      <c r="E170" s="112">
        <v>156.65</v>
      </c>
      <c r="F170" s="108"/>
      <c r="G170" s="105"/>
    </row>
    <row r="171" spans="1:7" s="84" customFormat="1" ht="23" thickTop="1" thickBot="1" x14ac:dyDescent="0.7">
      <c r="A171" s="119"/>
      <c r="B171" s="156">
        <v>9022285</v>
      </c>
      <c r="C171" s="157">
        <v>46078</v>
      </c>
      <c r="D171" s="158" t="s">
        <v>190</v>
      </c>
      <c r="E171" s="159">
        <v>156.65</v>
      </c>
      <c r="F171" s="159"/>
      <c r="G171" s="96"/>
    </row>
    <row r="172" spans="1:7" s="84" customFormat="1" ht="23" thickTop="1" thickBot="1" x14ac:dyDescent="0.7">
      <c r="A172" s="119"/>
      <c r="B172" s="156">
        <v>9022771</v>
      </c>
      <c r="C172" s="157">
        <v>46128</v>
      </c>
      <c r="D172" s="158" t="s">
        <v>191</v>
      </c>
      <c r="E172" s="159">
        <v>3750</v>
      </c>
      <c r="F172" s="159"/>
      <c r="G172" s="96"/>
    </row>
    <row r="173" spans="1:7" s="8" customFormat="1" ht="22.5" thickTop="1" x14ac:dyDescent="0.65">
      <c r="A173" s="32" t="s">
        <v>192</v>
      </c>
      <c r="B173" s="39">
        <v>9022935</v>
      </c>
      <c r="C173" s="153">
        <v>46136</v>
      </c>
      <c r="D173" s="154" t="s">
        <v>193</v>
      </c>
      <c r="E173" s="112">
        <v>169.35</v>
      </c>
      <c r="F173" s="108"/>
      <c r="G173" s="105"/>
    </row>
    <row r="174" spans="1:7" s="8" customFormat="1" x14ac:dyDescent="0.65">
      <c r="A174" s="32"/>
      <c r="B174" s="39">
        <v>9022937</v>
      </c>
      <c r="C174" s="153">
        <v>46136</v>
      </c>
      <c r="D174" s="154" t="s">
        <v>194</v>
      </c>
      <c r="E174" s="112">
        <v>169.35</v>
      </c>
      <c r="F174" s="108"/>
      <c r="G174" s="105"/>
    </row>
    <row r="175" spans="1:7" s="8" customFormat="1" x14ac:dyDescent="0.65">
      <c r="A175" s="32"/>
      <c r="B175" s="41">
        <v>9023184</v>
      </c>
      <c r="C175" s="153">
        <v>46169</v>
      </c>
      <c r="D175" s="154" t="s">
        <v>195</v>
      </c>
      <c r="E175" s="112">
        <v>169.35</v>
      </c>
      <c r="F175" s="108"/>
      <c r="G175" s="105"/>
    </row>
    <row r="176" spans="1:7" s="8" customFormat="1" x14ac:dyDescent="0.65">
      <c r="A176" s="32"/>
      <c r="B176" s="41">
        <v>9023032</v>
      </c>
      <c r="C176" s="153">
        <v>46149</v>
      </c>
      <c r="D176" s="154" t="s">
        <v>196</v>
      </c>
      <c r="E176" s="112">
        <v>1250</v>
      </c>
      <c r="F176" s="108"/>
      <c r="G176" s="43">
        <f>SUM(E176:E191)</f>
        <v>75527.820000000007</v>
      </c>
    </row>
    <row r="177" spans="1:7" s="8" customFormat="1" x14ac:dyDescent="0.65">
      <c r="A177" s="32"/>
      <c r="B177" s="41">
        <v>9023033</v>
      </c>
      <c r="C177" s="153">
        <v>46149</v>
      </c>
      <c r="D177" s="154" t="s">
        <v>197</v>
      </c>
      <c r="E177" s="112">
        <v>5000</v>
      </c>
      <c r="F177" s="108"/>
      <c r="G177" s="69"/>
    </row>
    <row r="178" spans="1:7" s="8" customFormat="1" x14ac:dyDescent="0.65">
      <c r="A178" s="32"/>
      <c r="B178" s="41">
        <v>9023049</v>
      </c>
      <c r="C178" s="153">
        <v>46149</v>
      </c>
      <c r="D178" s="154" t="s">
        <v>198</v>
      </c>
      <c r="E178" s="112">
        <v>5000</v>
      </c>
      <c r="F178" s="53"/>
      <c r="G178" s="105"/>
    </row>
    <row r="179" spans="1:7" s="8" customFormat="1" x14ac:dyDescent="0.65">
      <c r="A179" s="32"/>
      <c r="B179" s="41">
        <v>9023050</v>
      </c>
      <c r="C179" s="153">
        <v>46149</v>
      </c>
      <c r="D179" s="154" t="s">
        <v>199</v>
      </c>
      <c r="E179" s="112">
        <v>5000</v>
      </c>
      <c r="F179" s="53"/>
      <c r="G179" s="105"/>
    </row>
    <row r="180" spans="1:7" s="8" customFormat="1" x14ac:dyDescent="0.65">
      <c r="A180" s="32"/>
      <c r="B180" s="41">
        <v>9023055</v>
      </c>
      <c r="C180" s="153">
        <v>46149</v>
      </c>
      <c r="D180" s="154" t="s">
        <v>200</v>
      </c>
      <c r="E180" s="112">
        <v>5000</v>
      </c>
      <c r="F180" s="53"/>
      <c r="G180" s="105"/>
    </row>
    <row r="181" spans="1:7" s="8" customFormat="1" x14ac:dyDescent="0.65">
      <c r="A181" s="32"/>
      <c r="B181" s="41">
        <v>9023056</v>
      </c>
      <c r="C181" s="153">
        <v>46149</v>
      </c>
      <c r="D181" s="154" t="s">
        <v>201</v>
      </c>
      <c r="E181" s="112">
        <v>5000</v>
      </c>
      <c r="F181" s="53"/>
      <c r="G181" s="105"/>
    </row>
    <row r="182" spans="1:7" s="8" customFormat="1" x14ac:dyDescent="0.65">
      <c r="A182" s="32"/>
      <c r="B182" s="41">
        <v>9023059</v>
      </c>
      <c r="C182" s="153">
        <v>46149</v>
      </c>
      <c r="D182" s="154" t="s">
        <v>202</v>
      </c>
      <c r="E182" s="112">
        <v>5000</v>
      </c>
      <c r="F182" s="53"/>
      <c r="G182" s="105"/>
    </row>
    <row r="183" spans="1:7" s="8" customFormat="1" x14ac:dyDescent="0.65">
      <c r="A183" s="32"/>
      <c r="B183" s="41">
        <v>9023061</v>
      </c>
      <c r="C183" s="153">
        <v>46149</v>
      </c>
      <c r="D183" s="154" t="s">
        <v>203</v>
      </c>
      <c r="E183" s="112">
        <v>5000</v>
      </c>
      <c r="F183" s="53"/>
      <c r="G183" s="105"/>
    </row>
    <row r="184" spans="1:7" s="8" customFormat="1" x14ac:dyDescent="0.65">
      <c r="A184" s="32"/>
      <c r="B184" s="41">
        <v>9023063</v>
      </c>
      <c r="C184" s="153">
        <v>46149</v>
      </c>
      <c r="D184" s="154" t="s">
        <v>204</v>
      </c>
      <c r="E184" s="112">
        <v>5000</v>
      </c>
      <c r="F184" s="53"/>
      <c r="G184" s="105"/>
    </row>
    <row r="185" spans="1:7" s="8" customFormat="1" x14ac:dyDescent="0.65">
      <c r="A185" s="32"/>
      <c r="B185" s="41">
        <v>9023064</v>
      </c>
      <c r="C185" s="153">
        <v>46149</v>
      </c>
      <c r="D185" s="154" t="s">
        <v>205</v>
      </c>
      <c r="E185" s="112">
        <v>5000</v>
      </c>
      <c r="F185" s="53"/>
      <c r="G185" s="105"/>
    </row>
    <row r="186" spans="1:7" s="8" customFormat="1" x14ac:dyDescent="0.65">
      <c r="A186" s="32"/>
      <c r="B186" s="41">
        <v>9023065</v>
      </c>
      <c r="C186" s="153">
        <v>46149</v>
      </c>
      <c r="D186" s="154" t="s">
        <v>206</v>
      </c>
      <c r="E186" s="112">
        <v>5000</v>
      </c>
      <c r="F186" s="53"/>
      <c r="G186" s="105"/>
    </row>
    <row r="187" spans="1:7" s="118" customFormat="1" x14ac:dyDescent="0.65">
      <c r="A187" s="32"/>
      <c r="B187" s="41">
        <v>9023066</v>
      </c>
      <c r="C187" s="153">
        <v>46149</v>
      </c>
      <c r="D187" s="154" t="s">
        <v>207</v>
      </c>
      <c r="E187" s="112">
        <v>5000</v>
      </c>
      <c r="F187" s="53"/>
      <c r="G187" s="105"/>
    </row>
    <row r="188" spans="1:7" s="8" customFormat="1" x14ac:dyDescent="0.65">
      <c r="A188" s="32"/>
      <c r="B188" s="41">
        <v>9023067</v>
      </c>
      <c r="C188" s="153">
        <v>46149</v>
      </c>
      <c r="D188" s="154" t="s">
        <v>208</v>
      </c>
      <c r="E188" s="112">
        <v>5000</v>
      </c>
      <c r="F188" s="53"/>
      <c r="G188" s="105"/>
    </row>
    <row r="189" spans="1:7" s="8" customFormat="1" x14ac:dyDescent="0.65">
      <c r="A189" s="32"/>
      <c r="B189" s="41">
        <v>9023068</v>
      </c>
      <c r="C189" s="153">
        <v>46149</v>
      </c>
      <c r="D189" s="154" t="s">
        <v>209</v>
      </c>
      <c r="E189" s="112">
        <v>5000</v>
      </c>
      <c r="F189" s="53"/>
      <c r="G189" s="105"/>
    </row>
    <row r="190" spans="1:7" s="8" customFormat="1" x14ac:dyDescent="0.65">
      <c r="A190" s="32"/>
      <c r="B190" s="41">
        <v>9023069</v>
      </c>
      <c r="C190" s="153">
        <v>46149</v>
      </c>
      <c r="D190" s="154" t="s">
        <v>210</v>
      </c>
      <c r="E190" s="112">
        <v>5000</v>
      </c>
      <c r="F190" s="53"/>
      <c r="G190" s="105"/>
    </row>
    <row r="191" spans="1:7" s="70" customFormat="1" ht="44.5" thickBot="1" x14ac:dyDescent="0.7">
      <c r="A191" s="32"/>
      <c r="B191" s="33">
        <v>9023224</v>
      </c>
      <c r="C191" s="103">
        <v>46174</v>
      </c>
      <c r="D191" s="35" t="s">
        <v>211</v>
      </c>
      <c r="E191" s="107">
        <v>4277.82</v>
      </c>
      <c r="F191" s="136"/>
      <c r="G191" s="69"/>
    </row>
    <row r="192" spans="1:7" ht="23" thickTop="1" thickBot="1" x14ac:dyDescent="0.7">
      <c r="A192" s="44" t="s">
        <v>212</v>
      </c>
      <c r="B192" s="150"/>
      <c r="C192" s="160"/>
      <c r="D192" s="150"/>
      <c r="E192" s="64"/>
      <c r="F192" s="53"/>
      <c r="G192" s="43">
        <f>SUM(E192:E192)</f>
        <v>0</v>
      </c>
    </row>
    <row r="193" spans="1:7" ht="44.5" thickTop="1" x14ac:dyDescent="0.65">
      <c r="A193" s="67" t="s">
        <v>213</v>
      </c>
      <c r="B193" s="33">
        <v>9020359</v>
      </c>
      <c r="C193" s="99">
        <v>45854</v>
      </c>
      <c r="D193" s="65" t="s">
        <v>214</v>
      </c>
      <c r="E193" s="36">
        <v>1235.5999999999999</v>
      </c>
      <c r="F193" s="52"/>
      <c r="G193" s="49">
        <f>SUM(E193:E249)</f>
        <v>430237.63</v>
      </c>
    </row>
    <row r="194" spans="1:7" x14ac:dyDescent="0.65">
      <c r="A194" s="67"/>
      <c r="B194" s="33">
        <v>9020399</v>
      </c>
      <c r="C194" s="99">
        <v>45856</v>
      </c>
      <c r="D194" s="65" t="s">
        <v>215</v>
      </c>
      <c r="E194" s="36">
        <v>1048.43</v>
      </c>
      <c r="F194" s="53"/>
      <c r="G194" s="105"/>
    </row>
    <row r="195" spans="1:7" ht="44" x14ac:dyDescent="0.65">
      <c r="A195" s="67"/>
      <c r="B195" s="33">
        <v>9020431</v>
      </c>
      <c r="C195" s="103">
        <v>45860</v>
      </c>
      <c r="D195" s="35" t="s">
        <v>216</v>
      </c>
      <c r="E195" s="36">
        <v>600</v>
      </c>
      <c r="F195" s="53"/>
      <c r="G195" s="105"/>
    </row>
    <row r="196" spans="1:7" ht="22.5" thickBot="1" x14ac:dyDescent="0.7">
      <c r="A196" s="102"/>
      <c r="B196" s="33">
        <v>9020447</v>
      </c>
      <c r="C196" s="99">
        <v>45862</v>
      </c>
      <c r="D196" s="65" t="s">
        <v>217</v>
      </c>
      <c r="E196" s="36">
        <v>30000</v>
      </c>
      <c r="F196" s="112"/>
      <c r="G196" s="83"/>
    </row>
    <row r="197" spans="1:7" ht="67" thickTop="1" thickBot="1" x14ac:dyDescent="0.7">
      <c r="A197" s="67" t="s">
        <v>213</v>
      </c>
      <c r="B197" s="26">
        <v>9020677</v>
      </c>
      <c r="C197" s="161">
        <v>45890</v>
      </c>
      <c r="D197" s="79" t="s">
        <v>218</v>
      </c>
      <c r="E197" s="151">
        <v>884.82</v>
      </c>
      <c r="F197" s="30"/>
      <c r="G197" s="3"/>
    </row>
    <row r="198" spans="1:7" s="163" customFormat="1" ht="44.5" thickTop="1" x14ac:dyDescent="0.65">
      <c r="A198" s="67"/>
      <c r="B198" s="33">
        <v>9020726</v>
      </c>
      <c r="C198" s="99">
        <v>45895</v>
      </c>
      <c r="D198" s="65" t="s">
        <v>219</v>
      </c>
      <c r="E198" s="107">
        <v>777.49</v>
      </c>
      <c r="F198" s="83"/>
      <c r="G198" s="162"/>
    </row>
    <row r="199" spans="1:7" s="163" customFormat="1" ht="44.5" thickBot="1" x14ac:dyDescent="0.7">
      <c r="A199" s="67"/>
      <c r="B199" s="26">
        <v>9020769</v>
      </c>
      <c r="C199" s="127">
        <v>45902</v>
      </c>
      <c r="D199" s="28" t="s">
        <v>220</v>
      </c>
      <c r="E199" s="129">
        <v>1602.09</v>
      </c>
      <c r="F199" s="90"/>
    </row>
    <row r="200" spans="1:7" s="163" customFormat="1" ht="45" thickTop="1" thickBot="1" x14ac:dyDescent="0.7">
      <c r="A200" s="119"/>
      <c r="B200" s="26">
        <v>9020794</v>
      </c>
      <c r="C200" s="127">
        <v>45904</v>
      </c>
      <c r="D200" s="28" t="s">
        <v>221</v>
      </c>
      <c r="E200" s="129">
        <v>1209.42</v>
      </c>
      <c r="F200" s="90"/>
    </row>
    <row r="201" spans="1:7" ht="23" thickTop="1" thickBot="1" x14ac:dyDescent="0.7">
      <c r="A201" s="32"/>
      <c r="B201" s="26">
        <v>9020849</v>
      </c>
      <c r="C201" s="164">
        <v>45910</v>
      </c>
      <c r="D201" s="26" t="s">
        <v>222</v>
      </c>
      <c r="E201" s="90">
        <v>5330.81</v>
      </c>
      <c r="F201" s="53"/>
      <c r="G201" s="105"/>
    </row>
    <row r="202" spans="1:7" ht="23" thickTop="1" thickBot="1" x14ac:dyDescent="0.7">
      <c r="A202" s="32"/>
      <c r="B202" s="156">
        <v>9020850</v>
      </c>
      <c r="C202" s="157">
        <v>45910</v>
      </c>
      <c r="D202" s="156" t="s">
        <v>222</v>
      </c>
      <c r="E202" s="159">
        <v>5330.81</v>
      </c>
      <c r="F202" s="53"/>
      <c r="G202" s="105"/>
    </row>
    <row r="203" spans="1:7" ht="22.5" thickTop="1" x14ac:dyDescent="0.65">
      <c r="A203" s="67"/>
      <c r="B203" s="33">
        <v>9021144</v>
      </c>
      <c r="C203" s="103">
        <v>45943</v>
      </c>
      <c r="D203" s="135" t="s">
        <v>222</v>
      </c>
      <c r="E203" s="107">
        <v>300.12</v>
      </c>
      <c r="F203" s="53"/>
      <c r="G203" s="105"/>
    </row>
    <row r="204" spans="1:7" x14ac:dyDescent="0.65">
      <c r="A204" s="32"/>
      <c r="B204" s="39">
        <v>9021549</v>
      </c>
      <c r="C204" s="153">
        <v>45994</v>
      </c>
      <c r="D204" s="41" t="s">
        <v>222</v>
      </c>
      <c r="E204" s="112">
        <v>702.67</v>
      </c>
      <c r="F204" s="53"/>
      <c r="G204" s="105"/>
    </row>
    <row r="205" spans="1:7" x14ac:dyDescent="0.65">
      <c r="A205" s="32"/>
      <c r="B205" s="39">
        <v>9021938</v>
      </c>
      <c r="C205" s="153">
        <v>46038</v>
      </c>
      <c r="D205" s="41" t="s">
        <v>222</v>
      </c>
      <c r="E205" s="112">
        <v>552.58000000000004</v>
      </c>
      <c r="F205" s="53"/>
      <c r="G205" s="105"/>
    </row>
    <row r="206" spans="1:7" ht="44" x14ac:dyDescent="0.65">
      <c r="A206" s="32"/>
      <c r="B206" s="39">
        <v>9022029</v>
      </c>
      <c r="C206" s="153">
        <v>46055</v>
      </c>
      <c r="D206" s="155" t="s">
        <v>223</v>
      </c>
      <c r="E206" s="112">
        <v>1267.06</v>
      </c>
      <c r="F206" s="53"/>
      <c r="G206" s="105"/>
    </row>
    <row r="207" spans="1:7" ht="44" x14ac:dyDescent="0.65">
      <c r="A207" s="32"/>
      <c r="B207" s="33">
        <v>9022169</v>
      </c>
      <c r="C207" s="103">
        <v>46066</v>
      </c>
      <c r="D207" s="35" t="s">
        <v>224</v>
      </c>
      <c r="E207" s="107">
        <v>8000</v>
      </c>
      <c r="F207" s="53"/>
      <c r="G207" s="105"/>
    </row>
    <row r="208" spans="1:7" x14ac:dyDescent="0.65">
      <c r="A208" s="32"/>
      <c r="B208" s="33">
        <v>9022180</v>
      </c>
      <c r="C208" s="103">
        <v>46066</v>
      </c>
      <c r="D208" s="35" t="s">
        <v>225</v>
      </c>
      <c r="E208" s="107">
        <v>8000</v>
      </c>
      <c r="F208" s="53"/>
      <c r="G208" s="105"/>
    </row>
    <row r="209" spans="1:7" ht="44" x14ac:dyDescent="0.65">
      <c r="A209" s="32"/>
      <c r="B209" s="33">
        <v>9022181</v>
      </c>
      <c r="C209" s="103">
        <v>46066</v>
      </c>
      <c r="D209" s="35" t="s">
        <v>226</v>
      </c>
      <c r="E209" s="107">
        <v>8000</v>
      </c>
      <c r="F209" s="53"/>
      <c r="G209" s="105"/>
    </row>
    <row r="210" spans="1:7" ht="44" x14ac:dyDescent="0.65">
      <c r="A210" s="67"/>
      <c r="B210" s="33">
        <v>9022193</v>
      </c>
      <c r="C210" s="103">
        <v>46070</v>
      </c>
      <c r="D210" s="35" t="s">
        <v>227</v>
      </c>
      <c r="E210" s="107">
        <v>8000</v>
      </c>
      <c r="F210" s="53"/>
      <c r="G210" s="105"/>
    </row>
    <row r="211" spans="1:7" x14ac:dyDescent="0.65">
      <c r="A211" s="67"/>
      <c r="B211" s="33">
        <v>9022194</v>
      </c>
      <c r="C211" s="103">
        <v>46070</v>
      </c>
      <c r="D211" s="35" t="s">
        <v>228</v>
      </c>
      <c r="E211" s="107">
        <v>8000</v>
      </c>
      <c r="F211" s="53"/>
      <c r="G211" s="105"/>
    </row>
    <row r="212" spans="1:7" x14ac:dyDescent="0.65">
      <c r="A212" s="67"/>
      <c r="B212" s="33">
        <v>9022196</v>
      </c>
      <c r="C212" s="103">
        <v>46070</v>
      </c>
      <c r="D212" s="35" t="s">
        <v>229</v>
      </c>
      <c r="E212" s="107">
        <v>8000</v>
      </c>
      <c r="F212" s="53"/>
      <c r="G212" s="105"/>
    </row>
    <row r="213" spans="1:7" ht="44" x14ac:dyDescent="0.65">
      <c r="A213" s="32"/>
      <c r="B213" s="33">
        <v>9022197</v>
      </c>
      <c r="C213" s="103">
        <v>46070</v>
      </c>
      <c r="D213" s="35" t="s">
        <v>230</v>
      </c>
      <c r="E213" s="107">
        <v>8000</v>
      </c>
      <c r="F213" s="53"/>
      <c r="G213" s="105"/>
    </row>
    <row r="214" spans="1:7" ht="44" x14ac:dyDescent="0.65">
      <c r="A214" s="67" t="s">
        <v>213</v>
      </c>
      <c r="B214" s="33">
        <v>9022199</v>
      </c>
      <c r="C214" s="103">
        <v>46070</v>
      </c>
      <c r="D214" s="35" t="s">
        <v>231</v>
      </c>
      <c r="E214" s="107">
        <v>8000</v>
      </c>
      <c r="F214" s="53"/>
      <c r="G214" s="105"/>
    </row>
    <row r="215" spans="1:7" x14ac:dyDescent="0.65">
      <c r="A215" s="32"/>
      <c r="B215" s="33">
        <v>9022201</v>
      </c>
      <c r="C215" s="103">
        <v>46070</v>
      </c>
      <c r="D215" s="35" t="s">
        <v>232</v>
      </c>
      <c r="E215" s="107">
        <v>8000</v>
      </c>
      <c r="F215" s="53"/>
      <c r="G215" s="105"/>
    </row>
    <row r="216" spans="1:7" ht="44" x14ac:dyDescent="0.65">
      <c r="A216" s="67"/>
      <c r="B216" s="33">
        <v>9022202</v>
      </c>
      <c r="C216" s="103">
        <v>46070</v>
      </c>
      <c r="D216" s="35" t="s">
        <v>233</v>
      </c>
      <c r="E216" s="107">
        <v>8000</v>
      </c>
      <c r="F216" s="53"/>
      <c r="G216" s="105"/>
    </row>
    <row r="217" spans="1:7" ht="44" x14ac:dyDescent="0.65">
      <c r="A217" s="67"/>
      <c r="B217" s="33">
        <v>9022203</v>
      </c>
      <c r="C217" s="103">
        <v>46070</v>
      </c>
      <c r="D217" s="35" t="s">
        <v>234</v>
      </c>
      <c r="E217" s="107">
        <v>8000</v>
      </c>
      <c r="F217" s="53"/>
      <c r="G217" s="105"/>
    </row>
    <row r="218" spans="1:7" ht="44" x14ac:dyDescent="0.65">
      <c r="A218" s="32"/>
      <c r="B218" s="33">
        <v>9022204</v>
      </c>
      <c r="C218" s="103">
        <v>46070</v>
      </c>
      <c r="D218" s="35" t="s">
        <v>235</v>
      </c>
      <c r="E218" s="107">
        <v>8000</v>
      </c>
      <c r="F218" s="53"/>
      <c r="G218" s="105"/>
    </row>
    <row r="219" spans="1:7" ht="44" x14ac:dyDescent="0.65">
      <c r="A219" s="67"/>
      <c r="B219" s="33">
        <v>9022205</v>
      </c>
      <c r="C219" s="103">
        <v>46070</v>
      </c>
      <c r="D219" s="35" t="s">
        <v>236</v>
      </c>
      <c r="E219" s="107">
        <v>8000</v>
      </c>
      <c r="F219" s="53"/>
      <c r="G219" s="105"/>
    </row>
    <row r="220" spans="1:7" ht="44" x14ac:dyDescent="0.65">
      <c r="A220" s="67"/>
      <c r="B220" s="33">
        <v>9022206</v>
      </c>
      <c r="C220" s="103">
        <v>46070</v>
      </c>
      <c r="D220" s="35" t="s">
        <v>237</v>
      </c>
      <c r="E220" s="107">
        <v>8000</v>
      </c>
      <c r="F220" s="53"/>
      <c r="G220" s="105"/>
    </row>
    <row r="221" spans="1:7" ht="44" x14ac:dyDescent="0.65">
      <c r="A221" s="67"/>
      <c r="B221" s="33">
        <v>9022207</v>
      </c>
      <c r="C221" s="103">
        <v>46070</v>
      </c>
      <c r="D221" s="35" t="s">
        <v>238</v>
      </c>
      <c r="E221" s="107">
        <v>8000</v>
      </c>
      <c r="F221" s="53"/>
      <c r="G221" s="105"/>
    </row>
    <row r="222" spans="1:7" x14ac:dyDescent="0.65">
      <c r="A222" s="67"/>
      <c r="B222" s="33">
        <v>9022275</v>
      </c>
      <c r="C222" s="103">
        <v>46077</v>
      </c>
      <c r="D222" s="35" t="s">
        <v>239</v>
      </c>
      <c r="E222" s="107">
        <v>166.17</v>
      </c>
      <c r="F222" s="53"/>
      <c r="G222" s="105"/>
    </row>
    <row r="223" spans="1:7" x14ac:dyDescent="0.65">
      <c r="A223" s="67"/>
      <c r="B223" s="33">
        <v>9022550</v>
      </c>
      <c r="C223" s="103">
        <v>46105</v>
      </c>
      <c r="D223" s="35" t="s">
        <v>240</v>
      </c>
      <c r="E223" s="107">
        <v>2306.81</v>
      </c>
      <c r="F223" s="53"/>
      <c r="G223" s="105"/>
    </row>
    <row r="224" spans="1:7" x14ac:dyDescent="0.65">
      <c r="A224" s="32"/>
      <c r="B224" s="135">
        <v>9022490</v>
      </c>
      <c r="C224" s="103">
        <v>46100</v>
      </c>
      <c r="D224" s="35" t="s">
        <v>241</v>
      </c>
      <c r="E224" s="36">
        <v>5000</v>
      </c>
      <c r="F224" s="53"/>
      <c r="G224" s="105"/>
    </row>
    <row r="225" spans="1:7" x14ac:dyDescent="0.65">
      <c r="A225" s="32"/>
      <c r="B225" s="135">
        <v>9022502</v>
      </c>
      <c r="C225" s="103">
        <v>46100</v>
      </c>
      <c r="D225" s="35" t="s">
        <v>242</v>
      </c>
      <c r="E225" s="36">
        <v>5000</v>
      </c>
      <c r="F225" s="53"/>
      <c r="G225" s="105"/>
    </row>
    <row r="226" spans="1:7" x14ac:dyDescent="0.65">
      <c r="A226" s="32"/>
      <c r="B226" s="135">
        <v>9022507</v>
      </c>
      <c r="C226" s="103">
        <v>46100</v>
      </c>
      <c r="D226" s="35" t="s">
        <v>243</v>
      </c>
      <c r="E226" s="36">
        <v>5000</v>
      </c>
      <c r="F226" s="53"/>
      <c r="G226" s="105"/>
    </row>
    <row r="227" spans="1:7" x14ac:dyDescent="0.65">
      <c r="A227" s="32"/>
      <c r="B227" s="135">
        <v>9022508</v>
      </c>
      <c r="C227" s="103">
        <v>46100</v>
      </c>
      <c r="D227" s="35" t="s">
        <v>244</v>
      </c>
      <c r="E227" s="36">
        <v>5000</v>
      </c>
      <c r="F227" s="53"/>
      <c r="G227" s="105"/>
    </row>
    <row r="228" spans="1:7" x14ac:dyDescent="0.65">
      <c r="A228" s="32"/>
      <c r="B228" s="135">
        <v>9022510</v>
      </c>
      <c r="C228" s="103">
        <v>46100</v>
      </c>
      <c r="D228" s="35" t="s">
        <v>245</v>
      </c>
      <c r="E228" s="36">
        <v>5000</v>
      </c>
      <c r="F228" s="53"/>
      <c r="G228" s="105"/>
    </row>
    <row r="229" spans="1:7" x14ac:dyDescent="0.65">
      <c r="A229" s="67"/>
      <c r="B229" s="135">
        <v>9022511</v>
      </c>
      <c r="C229" s="103">
        <v>46100</v>
      </c>
      <c r="D229" s="35" t="s">
        <v>246</v>
      </c>
      <c r="E229" s="36">
        <v>5000</v>
      </c>
      <c r="F229" s="53"/>
      <c r="G229" s="105"/>
    </row>
    <row r="230" spans="1:7" x14ac:dyDescent="0.65">
      <c r="A230" s="32"/>
      <c r="B230" s="135">
        <v>9022513</v>
      </c>
      <c r="C230" s="103">
        <v>46100</v>
      </c>
      <c r="D230" s="35" t="s">
        <v>247</v>
      </c>
      <c r="E230" s="36">
        <v>5000</v>
      </c>
      <c r="F230" s="53"/>
      <c r="G230" s="105"/>
    </row>
    <row r="231" spans="1:7" x14ac:dyDescent="0.65">
      <c r="A231" s="67"/>
      <c r="B231" s="135">
        <v>9022515</v>
      </c>
      <c r="C231" s="103">
        <v>46100</v>
      </c>
      <c r="D231" s="35" t="s">
        <v>248</v>
      </c>
      <c r="E231" s="36">
        <v>5000</v>
      </c>
      <c r="F231" s="53"/>
      <c r="G231" s="105"/>
    </row>
    <row r="232" spans="1:7" x14ac:dyDescent="0.65">
      <c r="A232" s="32"/>
      <c r="B232" s="135">
        <v>9022516</v>
      </c>
      <c r="C232" s="103">
        <v>46100</v>
      </c>
      <c r="D232" s="35" t="s">
        <v>249</v>
      </c>
      <c r="E232" s="36">
        <v>5000</v>
      </c>
      <c r="F232" s="53"/>
      <c r="G232" s="105"/>
    </row>
    <row r="233" spans="1:7" x14ac:dyDescent="0.65">
      <c r="A233" s="32"/>
      <c r="B233" s="135">
        <v>9022517</v>
      </c>
      <c r="C233" s="103">
        <v>46100</v>
      </c>
      <c r="D233" s="35" t="s">
        <v>250</v>
      </c>
      <c r="E233" s="36">
        <v>5000</v>
      </c>
      <c r="F233" s="53"/>
      <c r="G233" s="105"/>
    </row>
    <row r="234" spans="1:7" x14ac:dyDescent="0.65">
      <c r="A234" s="32"/>
      <c r="B234" s="135">
        <v>9022518</v>
      </c>
      <c r="C234" s="103">
        <v>46100</v>
      </c>
      <c r="D234" s="35" t="s">
        <v>251</v>
      </c>
      <c r="E234" s="36">
        <v>5000</v>
      </c>
      <c r="F234" s="105"/>
      <c r="G234" s="105"/>
    </row>
    <row r="235" spans="1:7" ht="44" x14ac:dyDescent="0.65">
      <c r="A235" s="67" t="s">
        <v>213</v>
      </c>
      <c r="B235" s="135">
        <v>9022519</v>
      </c>
      <c r="C235" s="103">
        <v>46100</v>
      </c>
      <c r="D235" s="35" t="s">
        <v>252</v>
      </c>
      <c r="E235" s="36">
        <v>5000</v>
      </c>
      <c r="F235" s="53"/>
      <c r="G235" s="105"/>
    </row>
    <row r="236" spans="1:7" x14ac:dyDescent="0.65">
      <c r="A236" s="67"/>
      <c r="B236" s="135">
        <v>9022520</v>
      </c>
      <c r="C236" s="103">
        <v>46100</v>
      </c>
      <c r="D236" s="35" t="s">
        <v>253</v>
      </c>
      <c r="E236" s="36">
        <v>5000</v>
      </c>
      <c r="F236" s="53"/>
      <c r="G236" s="105"/>
    </row>
    <row r="237" spans="1:7" x14ac:dyDescent="0.65">
      <c r="A237" s="67"/>
      <c r="B237" s="33">
        <v>9022607</v>
      </c>
      <c r="C237" s="103">
        <v>46113</v>
      </c>
      <c r="D237" s="35" t="s">
        <v>239</v>
      </c>
      <c r="E237" s="36">
        <v>224.54</v>
      </c>
      <c r="F237" s="53"/>
      <c r="G237" s="105"/>
    </row>
    <row r="238" spans="1:7" ht="44" x14ac:dyDescent="0.65">
      <c r="A238" s="67"/>
      <c r="B238" s="33">
        <v>9022767</v>
      </c>
      <c r="C238" s="103">
        <v>46128</v>
      </c>
      <c r="D238" s="35" t="s">
        <v>254</v>
      </c>
      <c r="E238" s="36">
        <v>2000</v>
      </c>
      <c r="F238" s="53"/>
      <c r="G238" s="105"/>
    </row>
    <row r="239" spans="1:7" x14ac:dyDescent="0.65">
      <c r="A239" s="32"/>
      <c r="B239" s="33">
        <v>9022955</v>
      </c>
      <c r="C239" s="103">
        <v>46140</v>
      </c>
      <c r="D239" s="35" t="s">
        <v>239</v>
      </c>
      <c r="E239" s="36">
        <v>82.94</v>
      </c>
      <c r="F239" s="53"/>
      <c r="G239" s="105"/>
    </row>
    <row r="240" spans="1:7" ht="66" x14ac:dyDescent="0.65">
      <c r="A240" s="38"/>
      <c r="B240" s="33">
        <v>9023096</v>
      </c>
      <c r="C240" s="103">
        <v>46154</v>
      </c>
      <c r="D240" s="35" t="s">
        <v>255</v>
      </c>
      <c r="E240" s="36">
        <v>184771.86</v>
      </c>
      <c r="F240" s="53"/>
      <c r="G240" s="136" t="s">
        <v>256</v>
      </c>
    </row>
    <row r="241" spans="1:9" s="84" customFormat="1" x14ac:dyDescent="0.65">
      <c r="A241" s="77"/>
      <c r="B241" s="33">
        <v>9023152</v>
      </c>
      <c r="C241" s="99">
        <v>46162</v>
      </c>
      <c r="D241" s="111" t="s">
        <v>257</v>
      </c>
      <c r="E241" s="107">
        <v>181.76</v>
      </c>
      <c r="F241" s="112"/>
      <c r="G241" s="113"/>
    </row>
    <row r="242" spans="1:9" ht="66" x14ac:dyDescent="0.65">
      <c r="A242" s="67"/>
      <c r="B242" s="33">
        <v>9023116</v>
      </c>
      <c r="C242" s="103">
        <v>46156</v>
      </c>
      <c r="D242" s="35" t="s">
        <v>258</v>
      </c>
      <c r="E242" s="36">
        <v>2036.65</v>
      </c>
      <c r="F242" s="53"/>
      <c r="G242" s="105"/>
    </row>
    <row r="243" spans="1:9" ht="44" x14ac:dyDescent="0.65">
      <c r="A243" s="32"/>
      <c r="B243" s="33">
        <v>9023239</v>
      </c>
      <c r="C243" s="103">
        <v>46174</v>
      </c>
      <c r="D243" s="35" t="s">
        <v>259</v>
      </c>
      <c r="E243" s="36">
        <v>1500</v>
      </c>
      <c r="F243" s="53"/>
      <c r="G243" s="136" t="s">
        <v>256</v>
      </c>
    </row>
    <row r="244" spans="1:9" ht="44" x14ac:dyDescent="0.65">
      <c r="A244" s="67"/>
      <c r="B244" s="33">
        <v>9023270</v>
      </c>
      <c r="C244" s="103">
        <v>46177</v>
      </c>
      <c r="D244" s="35" t="s">
        <v>260</v>
      </c>
      <c r="E244" s="36">
        <v>1125</v>
      </c>
      <c r="F244" s="105"/>
      <c r="G244" s="136" t="s">
        <v>256</v>
      </c>
    </row>
    <row r="245" spans="1:9" x14ac:dyDescent="0.65">
      <c r="A245" s="32"/>
      <c r="B245" s="33"/>
      <c r="C245" s="103"/>
      <c r="D245" s="35"/>
      <c r="E245" s="36"/>
      <c r="F245" s="105"/>
      <c r="G245" s="38"/>
    </row>
    <row r="246" spans="1:9" x14ac:dyDescent="0.65">
      <c r="A246" s="67"/>
      <c r="B246" s="33"/>
      <c r="C246" s="103"/>
      <c r="D246" s="35"/>
      <c r="E246" s="36"/>
      <c r="F246" s="105"/>
      <c r="G246" s="38"/>
    </row>
    <row r="247" spans="1:9" x14ac:dyDescent="0.65">
      <c r="A247" s="32"/>
      <c r="B247" s="33"/>
      <c r="C247" s="103"/>
      <c r="D247" s="35"/>
      <c r="E247" s="36"/>
      <c r="F247" s="105"/>
      <c r="G247" s="38"/>
    </row>
    <row r="248" spans="1:9" x14ac:dyDescent="0.65">
      <c r="A248" s="32"/>
      <c r="B248" s="33"/>
      <c r="C248" s="103"/>
      <c r="D248" s="35"/>
      <c r="E248" s="36"/>
      <c r="F248" s="105"/>
      <c r="G248" s="38"/>
    </row>
    <row r="249" spans="1:9" x14ac:dyDescent="0.65">
      <c r="A249" s="32"/>
      <c r="B249" s="33"/>
      <c r="C249" s="103"/>
      <c r="D249" s="35"/>
      <c r="E249" s="48"/>
      <c r="F249" s="105"/>
      <c r="G249" s="38"/>
      <c r="H249" s="4" t="s">
        <v>261</v>
      </c>
      <c r="I249" s="3">
        <f>SUM(E118:E174,E176:E190,E207:E221,E224:E236,E238,)</f>
        <v>492557.07999999996</v>
      </c>
    </row>
    <row r="250" spans="1:9" x14ac:dyDescent="0.65">
      <c r="A250" s="32"/>
      <c r="B250" s="33"/>
      <c r="C250" s="103"/>
      <c r="D250" s="35"/>
      <c r="E250" s="48"/>
      <c r="F250" s="105"/>
      <c r="G250" s="38"/>
      <c r="H250" s="4" t="s">
        <v>262</v>
      </c>
      <c r="I250" s="3">
        <f>SUM(E46,E75:E76,E112:E117,E240,E243,)</f>
        <v>215411.38999999998</v>
      </c>
    </row>
    <row r="251" spans="1:9" x14ac:dyDescent="0.65">
      <c r="A251" s="32"/>
      <c r="B251" s="33"/>
      <c r="C251" s="103"/>
      <c r="D251" s="165" t="s">
        <v>263</v>
      </c>
      <c r="E251" s="105">
        <f>SUM(E10:E248)</f>
        <v>839581.13</v>
      </c>
      <c r="F251" s="105"/>
      <c r="G251" s="105">
        <f>SUM(G10:G250)</f>
        <v>839581.13</v>
      </c>
    </row>
  </sheetData>
  <sheetProtection algorithmName="SHA-512" hashValue="MhaUCDLQpAOlDwsdKk/J8KNYZDwZHNHQflBCB1jKNiLxb8EnjHIWg1sEGN8xBDCIIS43xUqetx6isYIjhQcuQw==" saltValue="xJrqdOQ7d1wrP+gme/CuJg==" spinCount="100000" sheet="1" objects="1" scenarios="1"/>
  <pageMargins left="0.75" right="0" top="0.5" bottom="0.5" header="0.3" footer="0.3"/>
  <pageSetup paperSize="5" scale="69" orientation="landscape" r:id="rId1"/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SFY 26 FED</vt:lpstr>
      <vt:lpstr>'SFY 26 FED'!Print_Area</vt:lpstr>
      <vt:lpstr>'SFY 26 FED'!Print_Titles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Andres, Mary Jane</dc:creator>
  <cp:lastModifiedBy>Andres, Mary Jane</cp:lastModifiedBy>
  <dcterms:created xsi:type="dcterms:W3CDTF">2026-06-09T23:05:57Z</dcterms:created>
  <dcterms:modified xsi:type="dcterms:W3CDTF">2026-06-09T23:23:39Z</dcterms:modified>
</cp:coreProperties>
</file>